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rants\Packages\A-Forms\Budget\"/>
    </mc:Choice>
  </mc:AlternateContent>
  <bookViews>
    <workbookView xWindow="0" yWindow="0" windowWidth="28800" windowHeight="13020"/>
  </bookViews>
  <sheets>
    <sheet name="Budget" sheetId="1" r:id="rId1"/>
    <sheet name="SUBK1" sheetId="2" r:id="rId2"/>
    <sheet name="SUBK2" sheetId="4" r:id="rId3"/>
    <sheet name="SUBK3" sheetId="6" r:id="rId4"/>
    <sheet name="SUBK4" sheetId="7" state="hidden" r:id="rId5"/>
    <sheet name="SUBK5" sheetId="8" state="hidden" r:id="rId6"/>
    <sheet name="SUBK6" sheetId="9" state="hidden" r:id="rId7"/>
    <sheet name="SUBK7" sheetId="10" state="hidden" r:id="rId8"/>
    <sheet name="SUBK8" sheetId="11" state="hidden" r:id="rId9"/>
    <sheet name="SUBK9" sheetId="12" state="hidden" r:id="rId10"/>
    <sheet name="SUBK10" sheetId="13" state="hidden" r:id="rId11"/>
    <sheet name="MTDC CALCULATIONS" sheetId="5" r:id="rId12"/>
  </sheets>
  <definedNames>
    <definedName name="_xlnm.Print_Area" localSheetId="0">Budget!$A$1:$AD$85</definedName>
    <definedName name="_xlnm.Print_Area" localSheetId="1">SUBK1!$A$1:$AC$40</definedName>
    <definedName name="_xlnm.Print_Area" localSheetId="2">SUBK2!$A$1:$AC$40</definedName>
    <definedName name="_xlnm.Print_Area" localSheetId="3">SUBK3!$A$1:$AC$40</definedName>
  </definedNames>
  <calcPr calcId="162913" concurrentCalc="0"/>
</workbook>
</file>

<file path=xl/calcChain.xml><?xml version="1.0" encoding="utf-8"?>
<calcChain xmlns="http://schemas.openxmlformats.org/spreadsheetml/2006/main">
  <c r="Q6" i="1" l="1"/>
  <c r="M6" i="1"/>
  <c r="H6" i="1"/>
  <c r="I6" i="1"/>
  <c r="G9" i="1"/>
  <c r="G12" i="1"/>
  <c r="O38" i="1"/>
  <c r="S38" i="1"/>
  <c r="W38" i="1"/>
  <c r="L6" i="1"/>
  <c r="P6" i="1"/>
  <c r="T6" i="1"/>
  <c r="G6" i="1"/>
  <c r="V6" i="1"/>
  <c r="E10" i="1"/>
  <c r="E9" i="1"/>
  <c r="E7" i="1"/>
  <c r="L7" i="1"/>
  <c r="G7" i="1"/>
  <c r="N7" i="1"/>
  <c r="O7" i="1"/>
  <c r="P7" i="1"/>
  <c r="T7" i="1"/>
  <c r="Y7" i="1"/>
  <c r="I7" i="1"/>
  <c r="D7" i="13"/>
  <c r="K7" i="13"/>
  <c r="O7" i="13"/>
  <c r="S7" i="13"/>
  <c r="T7" i="13"/>
  <c r="U7" i="13"/>
  <c r="V7" i="13"/>
  <c r="D8" i="13"/>
  <c r="K8" i="13"/>
  <c r="O8" i="13"/>
  <c r="S8" i="13"/>
  <c r="T8" i="13"/>
  <c r="U8" i="13"/>
  <c r="V8" i="13"/>
  <c r="D9" i="13"/>
  <c r="K9" i="13"/>
  <c r="O9" i="13"/>
  <c r="S9" i="13"/>
  <c r="T9" i="13"/>
  <c r="U9" i="13"/>
  <c r="V9" i="13"/>
  <c r="D10" i="13"/>
  <c r="K10" i="13"/>
  <c r="O10" i="13"/>
  <c r="S10" i="13"/>
  <c r="T10" i="13"/>
  <c r="U10" i="13"/>
  <c r="V10" i="13"/>
  <c r="D11" i="13"/>
  <c r="K11" i="13"/>
  <c r="O11" i="13"/>
  <c r="S11" i="13"/>
  <c r="T11" i="13"/>
  <c r="U11" i="13"/>
  <c r="V11" i="13"/>
  <c r="D12" i="13"/>
  <c r="K12" i="13"/>
  <c r="O12" i="13"/>
  <c r="S12" i="13"/>
  <c r="T12" i="13"/>
  <c r="U12" i="13"/>
  <c r="V12" i="13"/>
  <c r="V13" i="13"/>
  <c r="V24" i="13"/>
  <c r="V15" i="13"/>
  <c r="V19" i="13"/>
  <c r="V17" i="13"/>
  <c r="V26" i="13"/>
  <c r="V28" i="13"/>
  <c r="V31" i="13"/>
  <c r="V33" i="13"/>
  <c r="V37" i="13"/>
  <c r="V38" i="13"/>
  <c r="V39" i="13"/>
  <c r="P7" i="13"/>
  <c r="Q7" i="13"/>
  <c r="R7" i="13"/>
  <c r="P8" i="13"/>
  <c r="Q8" i="13"/>
  <c r="R8" i="13"/>
  <c r="P9" i="13"/>
  <c r="Q9" i="13"/>
  <c r="R9" i="13"/>
  <c r="P10" i="13"/>
  <c r="Q10" i="13"/>
  <c r="R10" i="13"/>
  <c r="P11" i="13"/>
  <c r="Q11" i="13"/>
  <c r="R11" i="13"/>
  <c r="P12" i="13"/>
  <c r="Q12" i="13"/>
  <c r="R12" i="13"/>
  <c r="R13" i="13"/>
  <c r="R24" i="13"/>
  <c r="R15" i="13"/>
  <c r="R19" i="13"/>
  <c r="R17" i="13"/>
  <c r="R26" i="13"/>
  <c r="R28" i="13"/>
  <c r="R31" i="13"/>
  <c r="R33" i="13"/>
  <c r="R37" i="13"/>
  <c r="R38" i="13"/>
  <c r="H7" i="13"/>
  <c r="I7" i="13"/>
  <c r="J7" i="13"/>
  <c r="H8" i="13"/>
  <c r="I8" i="13"/>
  <c r="J8" i="13"/>
  <c r="H9" i="13"/>
  <c r="I9" i="13"/>
  <c r="J9" i="13"/>
  <c r="H10" i="13"/>
  <c r="I10" i="13"/>
  <c r="J10" i="13"/>
  <c r="H11" i="13"/>
  <c r="I11" i="13"/>
  <c r="J11" i="13"/>
  <c r="H12" i="13"/>
  <c r="I12" i="13"/>
  <c r="J12" i="13"/>
  <c r="J13" i="13"/>
  <c r="J24" i="13"/>
  <c r="J15" i="13"/>
  <c r="J19" i="13"/>
  <c r="J17" i="13"/>
  <c r="J26" i="13"/>
  <c r="J28" i="13"/>
  <c r="J31" i="13"/>
  <c r="J33" i="13"/>
  <c r="J37" i="13"/>
  <c r="J38" i="13"/>
  <c r="J39" i="13"/>
  <c r="R39" i="13"/>
  <c r="W7" i="13"/>
  <c r="X7" i="13"/>
  <c r="Y7" i="13"/>
  <c r="Z7" i="13"/>
  <c r="W8" i="13"/>
  <c r="X8" i="13"/>
  <c r="Y8" i="13"/>
  <c r="Z8" i="13"/>
  <c r="W9" i="13"/>
  <c r="X9" i="13"/>
  <c r="Y9" i="13"/>
  <c r="Z9" i="13"/>
  <c r="W10" i="13"/>
  <c r="X10" i="13"/>
  <c r="Y10" i="13"/>
  <c r="Z10" i="13"/>
  <c r="W11" i="13"/>
  <c r="X11" i="13"/>
  <c r="Y11" i="13"/>
  <c r="Z11" i="13"/>
  <c r="W12" i="13"/>
  <c r="X12" i="13"/>
  <c r="Y12" i="13"/>
  <c r="Z12" i="13"/>
  <c r="Z13" i="13"/>
  <c r="Z24" i="13"/>
  <c r="Z15" i="13"/>
  <c r="Z19" i="13"/>
  <c r="Z17" i="13"/>
  <c r="Z26" i="13"/>
  <c r="Z28" i="13"/>
  <c r="Z31" i="13"/>
  <c r="Z33" i="13"/>
  <c r="Z37" i="13"/>
  <c r="Z38" i="13"/>
  <c r="Z39" i="13"/>
  <c r="L7" i="13"/>
  <c r="M7" i="13"/>
  <c r="N7" i="13"/>
  <c r="L8" i="13"/>
  <c r="M8" i="13"/>
  <c r="N8" i="13"/>
  <c r="L9" i="13"/>
  <c r="M9" i="13"/>
  <c r="N9" i="13"/>
  <c r="L10" i="13"/>
  <c r="M10" i="13"/>
  <c r="N10" i="13"/>
  <c r="L11" i="13"/>
  <c r="M11" i="13"/>
  <c r="N11" i="13"/>
  <c r="L12" i="13"/>
  <c r="M12" i="13"/>
  <c r="N12" i="13"/>
  <c r="N13" i="13"/>
  <c r="N24" i="13"/>
  <c r="N15" i="13"/>
  <c r="N19" i="13"/>
  <c r="N17" i="13"/>
  <c r="N26" i="13"/>
  <c r="N28" i="13"/>
  <c r="N31" i="13"/>
  <c r="N33" i="13"/>
  <c r="N37" i="13"/>
  <c r="N38" i="13"/>
  <c r="N39" i="13"/>
  <c r="D7" i="12"/>
  <c r="K7" i="12"/>
  <c r="O7" i="12"/>
  <c r="S7" i="12"/>
  <c r="T7" i="12"/>
  <c r="U7" i="12"/>
  <c r="V7" i="12"/>
  <c r="D8" i="12"/>
  <c r="K8" i="12"/>
  <c r="O8" i="12"/>
  <c r="S8" i="12"/>
  <c r="T8" i="12"/>
  <c r="U8" i="12"/>
  <c r="V8" i="12"/>
  <c r="D9" i="12"/>
  <c r="K9" i="12"/>
  <c r="O9" i="12"/>
  <c r="S9" i="12"/>
  <c r="T9" i="12"/>
  <c r="U9" i="12"/>
  <c r="V9" i="12"/>
  <c r="D10" i="12"/>
  <c r="K10" i="12"/>
  <c r="O10" i="12"/>
  <c r="S10" i="12"/>
  <c r="T10" i="12"/>
  <c r="U10" i="12"/>
  <c r="V10" i="12"/>
  <c r="D11" i="12"/>
  <c r="K11" i="12"/>
  <c r="O11" i="12"/>
  <c r="S11" i="12"/>
  <c r="T11" i="12"/>
  <c r="U11" i="12"/>
  <c r="V11" i="12"/>
  <c r="D12" i="12"/>
  <c r="K12" i="12"/>
  <c r="O12" i="12"/>
  <c r="S12" i="12"/>
  <c r="T12" i="12"/>
  <c r="U12" i="12"/>
  <c r="V12" i="12"/>
  <c r="V13" i="12"/>
  <c r="V24" i="12"/>
  <c r="V15" i="12"/>
  <c r="V19" i="12"/>
  <c r="V17" i="12"/>
  <c r="V26" i="12"/>
  <c r="V28" i="12"/>
  <c r="V31" i="12"/>
  <c r="V33" i="12"/>
  <c r="V37" i="12"/>
  <c r="V38" i="12"/>
  <c r="V39" i="12"/>
  <c r="L7" i="12"/>
  <c r="M7" i="12"/>
  <c r="N7" i="12"/>
  <c r="L8" i="12"/>
  <c r="M8" i="12"/>
  <c r="N8" i="12"/>
  <c r="L9" i="12"/>
  <c r="M9" i="12"/>
  <c r="N9" i="12"/>
  <c r="L10" i="12"/>
  <c r="M10" i="12"/>
  <c r="N10" i="12"/>
  <c r="L11" i="12"/>
  <c r="M11" i="12"/>
  <c r="N11" i="12"/>
  <c r="L12" i="12"/>
  <c r="M12" i="12"/>
  <c r="N12" i="12"/>
  <c r="N13" i="12"/>
  <c r="N24" i="12"/>
  <c r="N15" i="12"/>
  <c r="N19" i="12"/>
  <c r="N17" i="12"/>
  <c r="N26" i="12"/>
  <c r="N28" i="12"/>
  <c r="N31" i="12"/>
  <c r="N33" i="12"/>
  <c r="N37" i="12"/>
  <c r="N38" i="12"/>
  <c r="N39" i="12"/>
  <c r="H7" i="12"/>
  <c r="I7" i="12"/>
  <c r="J7" i="12"/>
  <c r="H8" i="12"/>
  <c r="I8" i="12"/>
  <c r="J8" i="12"/>
  <c r="H9" i="12"/>
  <c r="I9" i="12"/>
  <c r="J9" i="12"/>
  <c r="H10" i="12"/>
  <c r="I10" i="12"/>
  <c r="J10" i="12"/>
  <c r="H11" i="12"/>
  <c r="I11" i="12"/>
  <c r="J11" i="12"/>
  <c r="H12" i="12"/>
  <c r="I12" i="12"/>
  <c r="J12" i="12"/>
  <c r="J13" i="12"/>
  <c r="J24" i="12"/>
  <c r="J15" i="12"/>
  <c r="J19" i="12"/>
  <c r="J17" i="12"/>
  <c r="J26" i="12"/>
  <c r="J28" i="12"/>
  <c r="J31" i="12"/>
  <c r="J33" i="12"/>
  <c r="J37" i="12"/>
  <c r="J38" i="12"/>
  <c r="J39" i="12"/>
  <c r="P7" i="12"/>
  <c r="Q7" i="12"/>
  <c r="R7" i="12"/>
  <c r="P8" i="12"/>
  <c r="Q8" i="12"/>
  <c r="R8" i="12"/>
  <c r="P9" i="12"/>
  <c r="Q9" i="12"/>
  <c r="R9" i="12"/>
  <c r="P10" i="12"/>
  <c r="Q10" i="12"/>
  <c r="R10" i="12"/>
  <c r="P11" i="12"/>
  <c r="Q11" i="12"/>
  <c r="R11" i="12"/>
  <c r="P12" i="12"/>
  <c r="Q12" i="12"/>
  <c r="R12" i="12"/>
  <c r="R13" i="12"/>
  <c r="R24" i="12"/>
  <c r="R15" i="12"/>
  <c r="R19" i="12"/>
  <c r="R17" i="12"/>
  <c r="R26" i="12"/>
  <c r="R28" i="12"/>
  <c r="R31" i="12"/>
  <c r="R33" i="12"/>
  <c r="R37" i="12"/>
  <c r="R38" i="12"/>
  <c r="R39" i="12"/>
  <c r="W7" i="12"/>
  <c r="X7" i="12"/>
  <c r="Y7" i="12"/>
  <c r="Z7" i="12"/>
  <c r="W8" i="12"/>
  <c r="X8" i="12"/>
  <c r="Y8" i="12"/>
  <c r="Z8" i="12"/>
  <c r="W9" i="12"/>
  <c r="X9" i="12"/>
  <c r="Y9" i="12"/>
  <c r="Z9" i="12"/>
  <c r="W10" i="12"/>
  <c r="X10" i="12"/>
  <c r="Y10" i="12"/>
  <c r="Z10" i="12"/>
  <c r="W11" i="12"/>
  <c r="X11" i="12"/>
  <c r="Y11" i="12"/>
  <c r="Z11" i="12"/>
  <c r="W12" i="12"/>
  <c r="X12" i="12"/>
  <c r="Y12" i="12"/>
  <c r="Z12" i="12"/>
  <c r="Z13" i="12"/>
  <c r="Z24" i="12"/>
  <c r="Z15" i="12"/>
  <c r="Z19" i="12"/>
  <c r="Z17" i="12"/>
  <c r="Z26" i="12"/>
  <c r="Z28" i="12"/>
  <c r="Z31" i="12"/>
  <c r="Z33" i="12"/>
  <c r="Z37" i="12"/>
  <c r="Z38" i="12"/>
  <c r="Z39" i="12"/>
  <c r="D7" i="11"/>
  <c r="K7" i="11"/>
  <c r="O7" i="11"/>
  <c r="S7" i="11"/>
  <c r="T7" i="11"/>
  <c r="U7" i="11"/>
  <c r="V7" i="11"/>
  <c r="D8" i="11"/>
  <c r="K8" i="11"/>
  <c r="O8" i="11"/>
  <c r="S8" i="11"/>
  <c r="T8" i="11"/>
  <c r="U8" i="11"/>
  <c r="V8" i="11"/>
  <c r="D9" i="11"/>
  <c r="K9" i="11"/>
  <c r="O9" i="11"/>
  <c r="S9" i="11"/>
  <c r="T9" i="11"/>
  <c r="U9" i="11"/>
  <c r="V9" i="11"/>
  <c r="D10" i="11"/>
  <c r="K10" i="11"/>
  <c r="O10" i="11"/>
  <c r="S10" i="11"/>
  <c r="T10" i="11"/>
  <c r="U10" i="11"/>
  <c r="V10" i="11"/>
  <c r="D11" i="11"/>
  <c r="K11" i="11"/>
  <c r="O11" i="11"/>
  <c r="S11" i="11"/>
  <c r="T11" i="11"/>
  <c r="U11" i="11"/>
  <c r="V11" i="11"/>
  <c r="D12" i="11"/>
  <c r="K12" i="11"/>
  <c r="O12" i="11"/>
  <c r="S12" i="11"/>
  <c r="T12" i="11"/>
  <c r="U12" i="11"/>
  <c r="V12" i="11"/>
  <c r="V13" i="11"/>
  <c r="V24" i="11"/>
  <c r="V15" i="11"/>
  <c r="V19" i="11"/>
  <c r="V17" i="11"/>
  <c r="V26" i="11"/>
  <c r="V28" i="11"/>
  <c r="V31" i="11"/>
  <c r="V33" i="11"/>
  <c r="V37" i="11"/>
  <c r="V38" i="11"/>
  <c r="V39" i="11"/>
  <c r="L7" i="11"/>
  <c r="M7" i="11"/>
  <c r="N7" i="11"/>
  <c r="L8" i="11"/>
  <c r="M8" i="11"/>
  <c r="N8" i="11"/>
  <c r="L9" i="11"/>
  <c r="M9" i="11"/>
  <c r="N9" i="11"/>
  <c r="L10" i="11"/>
  <c r="M10" i="11"/>
  <c r="N10" i="11"/>
  <c r="L11" i="11"/>
  <c r="M11" i="11"/>
  <c r="N11" i="11"/>
  <c r="L12" i="11"/>
  <c r="M12" i="11"/>
  <c r="N12" i="11"/>
  <c r="N13" i="11"/>
  <c r="N24" i="11"/>
  <c r="N15" i="11"/>
  <c r="N19" i="11"/>
  <c r="N17" i="11"/>
  <c r="N26" i="11"/>
  <c r="N28" i="11"/>
  <c r="N31" i="11"/>
  <c r="N33" i="11"/>
  <c r="N37" i="11"/>
  <c r="N38" i="11"/>
  <c r="N39" i="11"/>
  <c r="H7" i="11"/>
  <c r="I7" i="11"/>
  <c r="J7" i="11"/>
  <c r="H8" i="11"/>
  <c r="I8" i="11"/>
  <c r="J8" i="11"/>
  <c r="H9" i="11"/>
  <c r="I9" i="11"/>
  <c r="J9" i="11"/>
  <c r="H10" i="11"/>
  <c r="I10" i="11"/>
  <c r="J10" i="11"/>
  <c r="H11" i="11"/>
  <c r="I11" i="11"/>
  <c r="J11" i="11"/>
  <c r="H12" i="11"/>
  <c r="I12" i="11"/>
  <c r="J12" i="11"/>
  <c r="J13" i="11"/>
  <c r="J24" i="11"/>
  <c r="J15" i="11"/>
  <c r="J19" i="11"/>
  <c r="J17" i="11"/>
  <c r="J26" i="11"/>
  <c r="J28" i="11"/>
  <c r="J31" i="11"/>
  <c r="J33" i="11"/>
  <c r="J37" i="11"/>
  <c r="J38" i="11"/>
  <c r="J39" i="11"/>
  <c r="D7" i="10"/>
  <c r="K7" i="10"/>
  <c r="O7" i="10"/>
  <c r="S7" i="10"/>
  <c r="T7" i="10"/>
  <c r="U7" i="10"/>
  <c r="V7" i="10"/>
  <c r="D8" i="10"/>
  <c r="K8" i="10"/>
  <c r="O8" i="10"/>
  <c r="S8" i="10"/>
  <c r="T8" i="10"/>
  <c r="U8" i="10"/>
  <c r="V8" i="10"/>
  <c r="D9" i="10"/>
  <c r="K9" i="10"/>
  <c r="O9" i="10"/>
  <c r="S9" i="10"/>
  <c r="T9" i="10"/>
  <c r="U9" i="10"/>
  <c r="V9" i="10"/>
  <c r="D10" i="10"/>
  <c r="K10" i="10"/>
  <c r="O10" i="10"/>
  <c r="S10" i="10"/>
  <c r="T10" i="10"/>
  <c r="U10" i="10"/>
  <c r="V10" i="10"/>
  <c r="D11" i="10"/>
  <c r="K11" i="10"/>
  <c r="O11" i="10"/>
  <c r="S11" i="10"/>
  <c r="T11" i="10"/>
  <c r="U11" i="10"/>
  <c r="V11" i="10"/>
  <c r="D12" i="10"/>
  <c r="K12" i="10"/>
  <c r="O12" i="10"/>
  <c r="S12" i="10"/>
  <c r="T12" i="10"/>
  <c r="U12" i="10"/>
  <c r="V12" i="10"/>
  <c r="V13" i="10"/>
  <c r="V24" i="10"/>
  <c r="V15" i="10"/>
  <c r="V19" i="10"/>
  <c r="V17" i="10"/>
  <c r="V26" i="10"/>
  <c r="V28" i="10"/>
  <c r="V31" i="10"/>
  <c r="V33" i="10"/>
  <c r="V37" i="10"/>
  <c r="V38" i="10"/>
  <c r="V39" i="10"/>
  <c r="L7" i="10"/>
  <c r="M7" i="10"/>
  <c r="N7" i="10"/>
  <c r="L8" i="10"/>
  <c r="M8" i="10"/>
  <c r="N8" i="10"/>
  <c r="L9" i="10"/>
  <c r="M9" i="10"/>
  <c r="N9" i="10"/>
  <c r="L10" i="10"/>
  <c r="M10" i="10"/>
  <c r="N10" i="10"/>
  <c r="L11" i="10"/>
  <c r="M11" i="10"/>
  <c r="N11" i="10"/>
  <c r="L12" i="10"/>
  <c r="M12" i="10"/>
  <c r="N12" i="10"/>
  <c r="N13" i="10"/>
  <c r="N24" i="10"/>
  <c r="N15" i="10"/>
  <c r="N19" i="10"/>
  <c r="N17" i="10"/>
  <c r="N26" i="10"/>
  <c r="N28" i="10"/>
  <c r="N31" i="10"/>
  <c r="N33" i="10"/>
  <c r="N37" i="10"/>
  <c r="N38" i="10"/>
  <c r="N39" i="10"/>
  <c r="H7" i="10"/>
  <c r="I7" i="10"/>
  <c r="J7" i="10"/>
  <c r="H8" i="10"/>
  <c r="I8" i="10"/>
  <c r="J8" i="10"/>
  <c r="H9" i="10"/>
  <c r="I9" i="10"/>
  <c r="J9" i="10"/>
  <c r="H10" i="10"/>
  <c r="I10" i="10"/>
  <c r="J10" i="10"/>
  <c r="H11" i="10"/>
  <c r="I11" i="10"/>
  <c r="J11" i="10"/>
  <c r="H12" i="10"/>
  <c r="I12" i="10"/>
  <c r="J12" i="10"/>
  <c r="J13" i="10"/>
  <c r="J24" i="10"/>
  <c r="J15" i="10"/>
  <c r="J19" i="10"/>
  <c r="J17" i="10"/>
  <c r="J26" i="10"/>
  <c r="J28" i="10"/>
  <c r="J31" i="10"/>
  <c r="J33" i="10"/>
  <c r="J37" i="10"/>
  <c r="J38" i="10"/>
  <c r="J39" i="10"/>
  <c r="P7" i="10"/>
  <c r="Q7" i="10"/>
  <c r="R7" i="10"/>
  <c r="P8" i="10"/>
  <c r="Q8" i="10"/>
  <c r="R8" i="10"/>
  <c r="P9" i="10"/>
  <c r="Q9" i="10"/>
  <c r="R9" i="10"/>
  <c r="P10" i="10"/>
  <c r="Q10" i="10"/>
  <c r="R10" i="10"/>
  <c r="P11" i="10"/>
  <c r="Q11" i="10"/>
  <c r="R11" i="10"/>
  <c r="P12" i="10"/>
  <c r="Q12" i="10"/>
  <c r="R12" i="10"/>
  <c r="R13" i="10"/>
  <c r="R24" i="10"/>
  <c r="R15" i="10"/>
  <c r="R19" i="10"/>
  <c r="R17" i="10"/>
  <c r="R26" i="10"/>
  <c r="R28" i="10"/>
  <c r="R31" i="10"/>
  <c r="R33" i="10"/>
  <c r="R37" i="10"/>
  <c r="R38" i="10"/>
  <c r="R39" i="10"/>
  <c r="W7" i="10"/>
  <c r="X7" i="10"/>
  <c r="Y7" i="10"/>
  <c r="Z7" i="10"/>
  <c r="W8" i="10"/>
  <c r="X8" i="10"/>
  <c r="Y8" i="10"/>
  <c r="Z8" i="10"/>
  <c r="W9" i="10"/>
  <c r="X9" i="10"/>
  <c r="Y9" i="10"/>
  <c r="Z9" i="10"/>
  <c r="W10" i="10"/>
  <c r="X10" i="10"/>
  <c r="Y10" i="10"/>
  <c r="Z10" i="10"/>
  <c r="W11" i="10"/>
  <c r="X11" i="10"/>
  <c r="Y11" i="10"/>
  <c r="Z11" i="10"/>
  <c r="W12" i="10"/>
  <c r="X12" i="10"/>
  <c r="Y12" i="10"/>
  <c r="Z12" i="10"/>
  <c r="Z13" i="10"/>
  <c r="Z24" i="10"/>
  <c r="Z15" i="10"/>
  <c r="Z19" i="10"/>
  <c r="Z17" i="10"/>
  <c r="Z26" i="10"/>
  <c r="Z28" i="10"/>
  <c r="Z31" i="10"/>
  <c r="Z33" i="10"/>
  <c r="Z37" i="10"/>
  <c r="Z38" i="10"/>
  <c r="Z39" i="10"/>
  <c r="D7" i="9"/>
  <c r="K7" i="9"/>
  <c r="O7" i="9"/>
  <c r="S7" i="9"/>
  <c r="T7" i="9"/>
  <c r="U7" i="9"/>
  <c r="V7" i="9"/>
  <c r="D8" i="9"/>
  <c r="K8" i="9"/>
  <c r="O8" i="9"/>
  <c r="S8" i="9"/>
  <c r="T8" i="9"/>
  <c r="U8" i="9"/>
  <c r="V8" i="9"/>
  <c r="D9" i="9"/>
  <c r="K9" i="9"/>
  <c r="O9" i="9"/>
  <c r="S9" i="9"/>
  <c r="T9" i="9"/>
  <c r="U9" i="9"/>
  <c r="V9" i="9"/>
  <c r="D10" i="9"/>
  <c r="K10" i="9"/>
  <c r="O10" i="9"/>
  <c r="S10" i="9"/>
  <c r="T10" i="9"/>
  <c r="U10" i="9"/>
  <c r="V10" i="9"/>
  <c r="D11" i="9"/>
  <c r="K11" i="9"/>
  <c r="O11" i="9"/>
  <c r="S11" i="9"/>
  <c r="T11" i="9"/>
  <c r="U11" i="9"/>
  <c r="V11" i="9"/>
  <c r="D12" i="9"/>
  <c r="K12" i="9"/>
  <c r="O12" i="9"/>
  <c r="S12" i="9"/>
  <c r="T12" i="9"/>
  <c r="U12" i="9"/>
  <c r="V12" i="9"/>
  <c r="V13" i="9"/>
  <c r="V24" i="9"/>
  <c r="V15" i="9"/>
  <c r="V19" i="9"/>
  <c r="V17" i="9"/>
  <c r="V26" i="9"/>
  <c r="V28" i="9"/>
  <c r="V31" i="9"/>
  <c r="V33" i="9"/>
  <c r="V37" i="9"/>
  <c r="V38" i="9"/>
  <c r="V39" i="9"/>
  <c r="L7" i="9"/>
  <c r="M7" i="9"/>
  <c r="N7" i="9"/>
  <c r="L8" i="9"/>
  <c r="M8" i="9"/>
  <c r="N8" i="9"/>
  <c r="L9" i="9"/>
  <c r="M9" i="9"/>
  <c r="N9" i="9"/>
  <c r="L10" i="9"/>
  <c r="M10" i="9"/>
  <c r="N10" i="9"/>
  <c r="L11" i="9"/>
  <c r="M11" i="9"/>
  <c r="N11" i="9"/>
  <c r="L12" i="9"/>
  <c r="M12" i="9"/>
  <c r="N12" i="9"/>
  <c r="N13" i="9"/>
  <c r="N24" i="9"/>
  <c r="N15" i="9"/>
  <c r="N19" i="9"/>
  <c r="N17" i="9"/>
  <c r="N26" i="9"/>
  <c r="N28" i="9"/>
  <c r="N31" i="9"/>
  <c r="N33" i="9"/>
  <c r="N37" i="9"/>
  <c r="N38" i="9"/>
  <c r="N39" i="9"/>
  <c r="H7" i="9"/>
  <c r="I7" i="9"/>
  <c r="J7" i="9"/>
  <c r="H8" i="9"/>
  <c r="I8" i="9"/>
  <c r="J8" i="9"/>
  <c r="H9" i="9"/>
  <c r="I9" i="9"/>
  <c r="J9" i="9"/>
  <c r="H10" i="9"/>
  <c r="I10" i="9"/>
  <c r="J10" i="9"/>
  <c r="H11" i="9"/>
  <c r="I11" i="9"/>
  <c r="J11" i="9"/>
  <c r="H12" i="9"/>
  <c r="I12" i="9"/>
  <c r="J12" i="9"/>
  <c r="J13" i="9"/>
  <c r="J24" i="9"/>
  <c r="J15" i="9"/>
  <c r="J19" i="9"/>
  <c r="J17" i="9"/>
  <c r="J26" i="9"/>
  <c r="J28" i="9"/>
  <c r="J31" i="9"/>
  <c r="J33" i="9"/>
  <c r="J37" i="9"/>
  <c r="J38" i="9"/>
  <c r="J39" i="9"/>
  <c r="P7" i="9"/>
  <c r="Q7" i="9"/>
  <c r="R7" i="9"/>
  <c r="P8" i="9"/>
  <c r="Q8" i="9"/>
  <c r="R8" i="9"/>
  <c r="P9" i="9"/>
  <c r="Q9" i="9"/>
  <c r="R9" i="9"/>
  <c r="P10" i="9"/>
  <c r="Q10" i="9"/>
  <c r="R10" i="9"/>
  <c r="P11" i="9"/>
  <c r="Q11" i="9"/>
  <c r="R11" i="9"/>
  <c r="P12" i="9"/>
  <c r="Q12" i="9"/>
  <c r="R12" i="9"/>
  <c r="R13" i="9"/>
  <c r="R24" i="9"/>
  <c r="R15" i="9"/>
  <c r="R19" i="9"/>
  <c r="R17" i="9"/>
  <c r="R26" i="9"/>
  <c r="R28" i="9"/>
  <c r="R31" i="9"/>
  <c r="R33" i="9"/>
  <c r="R37" i="9"/>
  <c r="R38" i="9"/>
  <c r="R39" i="9"/>
  <c r="W7" i="9"/>
  <c r="X7" i="9"/>
  <c r="Y7" i="9"/>
  <c r="Z7" i="9"/>
  <c r="W8" i="9"/>
  <c r="X8" i="9"/>
  <c r="Y8" i="9"/>
  <c r="Z8" i="9"/>
  <c r="W9" i="9"/>
  <c r="X9" i="9"/>
  <c r="Y9" i="9"/>
  <c r="Z9" i="9"/>
  <c r="W10" i="9"/>
  <c r="X10" i="9"/>
  <c r="Y10" i="9"/>
  <c r="Z10" i="9"/>
  <c r="W11" i="9"/>
  <c r="X11" i="9"/>
  <c r="Y11" i="9"/>
  <c r="Z11" i="9"/>
  <c r="W12" i="9"/>
  <c r="X12" i="9"/>
  <c r="Y12" i="9"/>
  <c r="Z12" i="9"/>
  <c r="Z13" i="9"/>
  <c r="Z24" i="9"/>
  <c r="Z15" i="9"/>
  <c r="Z19" i="9"/>
  <c r="Z17" i="9"/>
  <c r="Z26" i="9"/>
  <c r="Z28" i="9"/>
  <c r="Z31" i="9"/>
  <c r="Z33" i="9"/>
  <c r="Z37" i="9"/>
  <c r="Z38" i="9"/>
  <c r="Z39" i="9"/>
  <c r="D7" i="8"/>
  <c r="K7" i="8"/>
  <c r="O7" i="8"/>
  <c r="S7" i="8"/>
  <c r="T7" i="8"/>
  <c r="U7" i="8"/>
  <c r="V7" i="8"/>
  <c r="D8" i="8"/>
  <c r="K8" i="8"/>
  <c r="O8" i="8"/>
  <c r="S8" i="8"/>
  <c r="T8" i="8"/>
  <c r="U8" i="8"/>
  <c r="V8" i="8"/>
  <c r="D9" i="8"/>
  <c r="K9" i="8"/>
  <c r="O9" i="8"/>
  <c r="S9" i="8"/>
  <c r="T9" i="8"/>
  <c r="U9" i="8"/>
  <c r="V9" i="8"/>
  <c r="D10" i="8"/>
  <c r="K10" i="8"/>
  <c r="O10" i="8"/>
  <c r="S10" i="8"/>
  <c r="T10" i="8"/>
  <c r="U10" i="8"/>
  <c r="V10" i="8"/>
  <c r="D11" i="8"/>
  <c r="K11" i="8"/>
  <c r="O11" i="8"/>
  <c r="S11" i="8"/>
  <c r="T11" i="8"/>
  <c r="U11" i="8"/>
  <c r="V11" i="8"/>
  <c r="D12" i="8"/>
  <c r="K12" i="8"/>
  <c r="O12" i="8"/>
  <c r="S12" i="8"/>
  <c r="T12" i="8"/>
  <c r="U12" i="8"/>
  <c r="V12" i="8"/>
  <c r="V13" i="8"/>
  <c r="V24" i="8"/>
  <c r="V15" i="8"/>
  <c r="V19" i="8"/>
  <c r="V17" i="8"/>
  <c r="V26" i="8"/>
  <c r="V28" i="8"/>
  <c r="V31" i="8"/>
  <c r="V33" i="8"/>
  <c r="V37" i="8"/>
  <c r="V38" i="8"/>
  <c r="V39" i="8"/>
  <c r="P7" i="8"/>
  <c r="Q7" i="8"/>
  <c r="R7" i="8"/>
  <c r="P8" i="8"/>
  <c r="Q8" i="8"/>
  <c r="R8" i="8"/>
  <c r="P9" i="8"/>
  <c r="Q9" i="8"/>
  <c r="R9" i="8"/>
  <c r="P10" i="8"/>
  <c r="Q10" i="8"/>
  <c r="R10" i="8"/>
  <c r="P11" i="8"/>
  <c r="Q11" i="8"/>
  <c r="R11" i="8"/>
  <c r="P12" i="8"/>
  <c r="Q12" i="8"/>
  <c r="R12" i="8"/>
  <c r="R13" i="8"/>
  <c r="R24" i="8"/>
  <c r="R15" i="8"/>
  <c r="R19" i="8"/>
  <c r="R17" i="8"/>
  <c r="R26" i="8"/>
  <c r="R28" i="8"/>
  <c r="R31" i="8"/>
  <c r="R33" i="8"/>
  <c r="R37" i="8"/>
  <c r="R38" i="8"/>
  <c r="H7" i="8"/>
  <c r="I7" i="8"/>
  <c r="J7" i="8"/>
  <c r="H8" i="8"/>
  <c r="I8" i="8"/>
  <c r="J8" i="8"/>
  <c r="H9" i="8"/>
  <c r="I9" i="8"/>
  <c r="J9" i="8"/>
  <c r="H10" i="8"/>
  <c r="I10" i="8"/>
  <c r="J10" i="8"/>
  <c r="H11" i="8"/>
  <c r="I11" i="8"/>
  <c r="J11" i="8"/>
  <c r="H12" i="8"/>
  <c r="I12" i="8"/>
  <c r="J12" i="8"/>
  <c r="J13" i="8"/>
  <c r="J24" i="8"/>
  <c r="J15" i="8"/>
  <c r="J19" i="8"/>
  <c r="J17" i="8"/>
  <c r="J26" i="8"/>
  <c r="J28" i="8"/>
  <c r="J31" i="8"/>
  <c r="J33" i="8"/>
  <c r="J37" i="8"/>
  <c r="J38" i="8"/>
  <c r="J39" i="8"/>
  <c r="R39" i="8"/>
  <c r="W7" i="8"/>
  <c r="X7" i="8"/>
  <c r="Y7" i="8"/>
  <c r="Z7" i="8"/>
  <c r="W8" i="8"/>
  <c r="X8" i="8"/>
  <c r="Y8" i="8"/>
  <c r="Z8" i="8"/>
  <c r="W9" i="8"/>
  <c r="X9" i="8"/>
  <c r="Y9" i="8"/>
  <c r="Z9" i="8"/>
  <c r="W10" i="8"/>
  <c r="X10" i="8"/>
  <c r="Y10" i="8"/>
  <c r="Z10" i="8"/>
  <c r="W11" i="8"/>
  <c r="X11" i="8"/>
  <c r="Y11" i="8"/>
  <c r="Z11" i="8"/>
  <c r="W12" i="8"/>
  <c r="X12" i="8"/>
  <c r="Y12" i="8"/>
  <c r="Z12" i="8"/>
  <c r="Z13" i="8"/>
  <c r="Z24" i="8"/>
  <c r="Z15" i="8"/>
  <c r="Z19" i="8"/>
  <c r="Z17" i="8"/>
  <c r="Z26" i="8"/>
  <c r="Z28" i="8"/>
  <c r="Z31" i="8"/>
  <c r="Z33" i="8"/>
  <c r="Z37" i="8"/>
  <c r="Z38" i="8"/>
  <c r="Z39" i="8"/>
  <c r="L7" i="8"/>
  <c r="M7" i="8"/>
  <c r="N7" i="8"/>
  <c r="L8" i="8"/>
  <c r="M8" i="8"/>
  <c r="N8" i="8"/>
  <c r="L9" i="8"/>
  <c r="M9" i="8"/>
  <c r="N9" i="8"/>
  <c r="L10" i="8"/>
  <c r="M10" i="8"/>
  <c r="N10" i="8"/>
  <c r="L11" i="8"/>
  <c r="M11" i="8"/>
  <c r="N11" i="8"/>
  <c r="L12" i="8"/>
  <c r="M12" i="8"/>
  <c r="N12" i="8"/>
  <c r="N13" i="8"/>
  <c r="N24" i="8"/>
  <c r="N15" i="8"/>
  <c r="N19" i="8"/>
  <c r="N17" i="8"/>
  <c r="N26" i="8"/>
  <c r="N28" i="8"/>
  <c r="N31" i="8"/>
  <c r="N33" i="8"/>
  <c r="N37" i="8"/>
  <c r="N38" i="8"/>
  <c r="N39" i="8"/>
  <c r="AC39" i="8"/>
  <c r="D7" i="7"/>
  <c r="K7" i="7"/>
  <c r="O7" i="7"/>
  <c r="S7" i="7"/>
  <c r="T7" i="7"/>
  <c r="U7" i="7"/>
  <c r="V7" i="7"/>
  <c r="D8" i="7"/>
  <c r="K8" i="7"/>
  <c r="O8" i="7"/>
  <c r="S8" i="7"/>
  <c r="T8" i="7"/>
  <c r="U8" i="7"/>
  <c r="V8" i="7"/>
  <c r="D9" i="7"/>
  <c r="K9" i="7"/>
  <c r="O9" i="7"/>
  <c r="S9" i="7"/>
  <c r="T9" i="7"/>
  <c r="U9" i="7"/>
  <c r="V9" i="7"/>
  <c r="D10" i="7"/>
  <c r="K10" i="7"/>
  <c r="O10" i="7"/>
  <c r="S10" i="7"/>
  <c r="T10" i="7"/>
  <c r="U10" i="7"/>
  <c r="V10" i="7"/>
  <c r="D11" i="7"/>
  <c r="K11" i="7"/>
  <c r="O11" i="7"/>
  <c r="S11" i="7"/>
  <c r="T11" i="7"/>
  <c r="U11" i="7"/>
  <c r="V11" i="7"/>
  <c r="D12" i="7"/>
  <c r="K12" i="7"/>
  <c r="O12" i="7"/>
  <c r="S12" i="7"/>
  <c r="T12" i="7"/>
  <c r="U12" i="7"/>
  <c r="V12" i="7"/>
  <c r="V13" i="7"/>
  <c r="V24" i="7"/>
  <c r="V15" i="7"/>
  <c r="V19" i="7"/>
  <c r="V17" i="7"/>
  <c r="V26" i="7"/>
  <c r="V28" i="7"/>
  <c r="V31" i="7"/>
  <c r="V33" i="7"/>
  <c r="V37" i="7"/>
  <c r="V38" i="7"/>
  <c r="V39" i="7"/>
  <c r="L7" i="7"/>
  <c r="M7" i="7"/>
  <c r="N7" i="7"/>
  <c r="L8" i="7"/>
  <c r="M8" i="7"/>
  <c r="N8" i="7"/>
  <c r="L9" i="7"/>
  <c r="M9" i="7"/>
  <c r="N9" i="7"/>
  <c r="L10" i="7"/>
  <c r="M10" i="7"/>
  <c r="N10" i="7"/>
  <c r="L11" i="7"/>
  <c r="M11" i="7"/>
  <c r="N11" i="7"/>
  <c r="L12" i="7"/>
  <c r="M12" i="7"/>
  <c r="N12" i="7"/>
  <c r="N13" i="7"/>
  <c r="N24" i="7"/>
  <c r="N15" i="7"/>
  <c r="N19" i="7"/>
  <c r="N17" i="7"/>
  <c r="N26" i="7"/>
  <c r="N28" i="7"/>
  <c r="N31" i="7"/>
  <c r="N33" i="7"/>
  <c r="N37" i="7"/>
  <c r="N38" i="7"/>
  <c r="N39" i="7"/>
  <c r="H7" i="7"/>
  <c r="I7" i="7"/>
  <c r="J7" i="7"/>
  <c r="H8" i="7"/>
  <c r="I8" i="7"/>
  <c r="J8" i="7"/>
  <c r="H9" i="7"/>
  <c r="I9" i="7"/>
  <c r="J9" i="7"/>
  <c r="H10" i="7"/>
  <c r="I10" i="7"/>
  <c r="J10" i="7"/>
  <c r="H11" i="7"/>
  <c r="I11" i="7"/>
  <c r="J11" i="7"/>
  <c r="H12" i="7"/>
  <c r="I12" i="7"/>
  <c r="J12" i="7"/>
  <c r="J13" i="7"/>
  <c r="J24" i="7"/>
  <c r="J15" i="7"/>
  <c r="J19" i="7"/>
  <c r="J17" i="7"/>
  <c r="J26" i="7"/>
  <c r="J28" i="7"/>
  <c r="J31" i="7"/>
  <c r="J33" i="7"/>
  <c r="J37" i="7"/>
  <c r="J38" i="7"/>
  <c r="J39" i="7"/>
  <c r="P7" i="7"/>
  <c r="Q7" i="7"/>
  <c r="R7" i="7"/>
  <c r="P8" i="7"/>
  <c r="Q8" i="7"/>
  <c r="R8" i="7"/>
  <c r="P9" i="7"/>
  <c r="Q9" i="7"/>
  <c r="R9" i="7"/>
  <c r="P10" i="7"/>
  <c r="Q10" i="7"/>
  <c r="R10" i="7"/>
  <c r="P11" i="7"/>
  <c r="Q11" i="7"/>
  <c r="R11" i="7"/>
  <c r="P12" i="7"/>
  <c r="Q12" i="7"/>
  <c r="R12" i="7"/>
  <c r="R13" i="7"/>
  <c r="R24" i="7"/>
  <c r="R15" i="7"/>
  <c r="R19" i="7"/>
  <c r="R17" i="7"/>
  <c r="R26" i="7"/>
  <c r="R28" i="7"/>
  <c r="R31" i="7"/>
  <c r="R33" i="7"/>
  <c r="R37" i="7"/>
  <c r="R38" i="7"/>
  <c r="R39" i="7"/>
  <c r="W7" i="7"/>
  <c r="X7" i="7"/>
  <c r="Y7" i="7"/>
  <c r="Z7" i="7"/>
  <c r="W8" i="7"/>
  <c r="X8" i="7"/>
  <c r="Y8" i="7"/>
  <c r="Z8" i="7"/>
  <c r="W9" i="7"/>
  <c r="X9" i="7"/>
  <c r="Y9" i="7"/>
  <c r="Z9" i="7"/>
  <c r="W10" i="7"/>
  <c r="X10" i="7"/>
  <c r="Y10" i="7"/>
  <c r="Z10" i="7"/>
  <c r="W11" i="7"/>
  <c r="X11" i="7"/>
  <c r="Y11" i="7"/>
  <c r="Z11" i="7"/>
  <c r="W12" i="7"/>
  <c r="X12" i="7"/>
  <c r="Y12" i="7"/>
  <c r="Z12" i="7"/>
  <c r="Z13" i="7"/>
  <c r="Z24" i="7"/>
  <c r="Z15" i="7"/>
  <c r="Z19" i="7"/>
  <c r="Z17" i="7"/>
  <c r="Z26" i="7"/>
  <c r="Z28" i="7"/>
  <c r="Z31" i="7"/>
  <c r="Z33" i="7"/>
  <c r="Z37" i="7"/>
  <c r="Z38" i="7"/>
  <c r="Z39" i="7"/>
  <c r="AC38" i="13"/>
  <c r="AC37" i="13"/>
  <c r="AC35" i="13"/>
  <c r="AC34" i="13"/>
  <c r="AC33" i="13"/>
  <c r="AC31" i="13"/>
  <c r="AC29" i="13"/>
  <c r="AC28" i="13"/>
  <c r="AC26" i="13"/>
  <c r="AC24" i="13"/>
  <c r="J22" i="13"/>
  <c r="N22" i="13"/>
  <c r="R22" i="13"/>
  <c r="V22" i="13"/>
  <c r="Z22" i="13"/>
  <c r="AC22" i="13"/>
  <c r="AC20" i="13"/>
  <c r="AC19" i="13"/>
  <c r="AC17" i="13"/>
  <c r="AC15" i="13"/>
  <c r="AC12" i="13"/>
  <c r="AC11" i="13"/>
  <c r="AC10" i="13"/>
  <c r="AC9" i="13"/>
  <c r="AC8" i="13"/>
  <c r="AC7" i="13"/>
  <c r="AC13" i="13"/>
  <c r="AC38" i="12"/>
  <c r="AC37" i="12"/>
  <c r="AC35" i="12"/>
  <c r="AC34" i="12"/>
  <c r="AC33" i="12"/>
  <c r="AC31" i="12"/>
  <c r="AC29" i="12"/>
  <c r="AC28" i="12"/>
  <c r="AC26" i="12"/>
  <c r="AC24" i="12"/>
  <c r="J22" i="12"/>
  <c r="N22" i="12"/>
  <c r="R22" i="12"/>
  <c r="V22" i="12"/>
  <c r="Z22" i="12"/>
  <c r="AC22" i="12"/>
  <c r="AC20" i="12"/>
  <c r="AC19" i="12"/>
  <c r="AC17" i="12"/>
  <c r="AC15" i="12"/>
  <c r="AC12" i="12"/>
  <c r="AC11" i="12"/>
  <c r="AC10" i="12"/>
  <c r="AC9" i="12"/>
  <c r="AC8" i="12"/>
  <c r="AC7" i="12"/>
  <c r="AC13" i="12"/>
  <c r="P7" i="11"/>
  <c r="Q7" i="11"/>
  <c r="R7" i="11"/>
  <c r="P8" i="11"/>
  <c r="Q8" i="11"/>
  <c r="R8" i="11"/>
  <c r="P9" i="11"/>
  <c r="Q9" i="11"/>
  <c r="R9" i="11"/>
  <c r="P10" i="11"/>
  <c r="Q10" i="11"/>
  <c r="R10" i="11"/>
  <c r="P11" i="11"/>
  <c r="Q11" i="11"/>
  <c r="R11" i="11"/>
  <c r="P12" i="11"/>
  <c r="Q12" i="11"/>
  <c r="R12" i="11"/>
  <c r="R13" i="11"/>
  <c r="R24" i="11"/>
  <c r="R15" i="11"/>
  <c r="R19" i="11"/>
  <c r="R17" i="11"/>
  <c r="R26" i="11"/>
  <c r="R28" i="11"/>
  <c r="R31" i="11"/>
  <c r="R33" i="11"/>
  <c r="R37" i="11"/>
  <c r="R38" i="11"/>
  <c r="W7" i="11"/>
  <c r="X7" i="11"/>
  <c r="Y7" i="11"/>
  <c r="Z7" i="11"/>
  <c r="W8" i="11"/>
  <c r="X8" i="11"/>
  <c r="Y8" i="11"/>
  <c r="Z8" i="11"/>
  <c r="W9" i="11"/>
  <c r="X9" i="11"/>
  <c r="Y9" i="11"/>
  <c r="Z9" i="11"/>
  <c r="W10" i="11"/>
  <c r="X10" i="11"/>
  <c r="Y10" i="11"/>
  <c r="Z10" i="11"/>
  <c r="W11" i="11"/>
  <c r="X11" i="11"/>
  <c r="Y11" i="11"/>
  <c r="Z11" i="11"/>
  <c r="W12" i="11"/>
  <c r="X12" i="11"/>
  <c r="Y12" i="11"/>
  <c r="Z12" i="11"/>
  <c r="Z13" i="11"/>
  <c r="Z24" i="11"/>
  <c r="Z15" i="11"/>
  <c r="Z19" i="11"/>
  <c r="Z17" i="11"/>
  <c r="Z26" i="11"/>
  <c r="Z28" i="11"/>
  <c r="Z31" i="11"/>
  <c r="Z33" i="11"/>
  <c r="Z37" i="11"/>
  <c r="Z38" i="11"/>
  <c r="AC38" i="11"/>
  <c r="AC37" i="11"/>
  <c r="AC35" i="11"/>
  <c r="AC34" i="11"/>
  <c r="AC33" i="11"/>
  <c r="AC31" i="11"/>
  <c r="AC29" i="11"/>
  <c r="AC28" i="11"/>
  <c r="AC26" i="11"/>
  <c r="AC24" i="11"/>
  <c r="J22" i="11"/>
  <c r="N22" i="11"/>
  <c r="R22" i="11"/>
  <c r="V22" i="11"/>
  <c r="Z22" i="11"/>
  <c r="AC22" i="11"/>
  <c r="AC20" i="11"/>
  <c r="AC19" i="11"/>
  <c r="AC17" i="11"/>
  <c r="AC15" i="11"/>
  <c r="AC12" i="11"/>
  <c r="AC11" i="11"/>
  <c r="AC10" i="11"/>
  <c r="AC9" i="11"/>
  <c r="AC8" i="11"/>
  <c r="AC7" i="11"/>
  <c r="AC13" i="11"/>
  <c r="AC38" i="10"/>
  <c r="AC37" i="10"/>
  <c r="AC35" i="10"/>
  <c r="AC34" i="10"/>
  <c r="AC33" i="10"/>
  <c r="AC31" i="10"/>
  <c r="AC29" i="10"/>
  <c r="AC28" i="10"/>
  <c r="AC26" i="10"/>
  <c r="AC24" i="10"/>
  <c r="J22" i="10"/>
  <c r="N22" i="10"/>
  <c r="R22" i="10"/>
  <c r="V22" i="10"/>
  <c r="Z22" i="10"/>
  <c r="AC22" i="10"/>
  <c r="AC20" i="10"/>
  <c r="AC19" i="10"/>
  <c r="AC17" i="10"/>
  <c r="AC15" i="10"/>
  <c r="AC12" i="10"/>
  <c r="AC11" i="10"/>
  <c r="AC10" i="10"/>
  <c r="AC9" i="10"/>
  <c r="AC8" i="10"/>
  <c r="AC7" i="10"/>
  <c r="AC13" i="10"/>
  <c r="AC38" i="9"/>
  <c r="AC37" i="9"/>
  <c r="AC35" i="9"/>
  <c r="AC34" i="9"/>
  <c r="AC33" i="9"/>
  <c r="AC31" i="9"/>
  <c r="AC29" i="9"/>
  <c r="AC28" i="9"/>
  <c r="AC26" i="9"/>
  <c r="AC24" i="9"/>
  <c r="J22" i="9"/>
  <c r="N22" i="9"/>
  <c r="R22" i="9"/>
  <c r="V22" i="9"/>
  <c r="Z22" i="9"/>
  <c r="AC22" i="9"/>
  <c r="AC20" i="9"/>
  <c r="AC19" i="9"/>
  <c r="AC17" i="9"/>
  <c r="AC15" i="9"/>
  <c r="AC12" i="9"/>
  <c r="AC11" i="9"/>
  <c r="AC10" i="9"/>
  <c r="AC9" i="9"/>
  <c r="AC8" i="9"/>
  <c r="AC7" i="9"/>
  <c r="AC13" i="9"/>
  <c r="AC38" i="8"/>
  <c r="AC37" i="8"/>
  <c r="AC35" i="8"/>
  <c r="AC34" i="8"/>
  <c r="AC33" i="8"/>
  <c r="AC31" i="8"/>
  <c r="AC29" i="8"/>
  <c r="AC28" i="8"/>
  <c r="AC26" i="8"/>
  <c r="AC24" i="8"/>
  <c r="J22" i="8"/>
  <c r="N22" i="8"/>
  <c r="R22" i="8"/>
  <c r="V22" i="8"/>
  <c r="Z22" i="8"/>
  <c r="AC22" i="8"/>
  <c r="AC20" i="8"/>
  <c r="AC19" i="8"/>
  <c r="AC17" i="8"/>
  <c r="AC15" i="8"/>
  <c r="AC12" i="8"/>
  <c r="AC11" i="8"/>
  <c r="AC10" i="8"/>
  <c r="AC9" i="8"/>
  <c r="AC8" i="8"/>
  <c r="AC7" i="8"/>
  <c r="AC13" i="8"/>
  <c r="AC38" i="7"/>
  <c r="AC37" i="7"/>
  <c r="AC35" i="7"/>
  <c r="AC34" i="7"/>
  <c r="AC33" i="7"/>
  <c r="AC31" i="7"/>
  <c r="AC29" i="7"/>
  <c r="AC28" i="7"/>
  <c r="AC26" i="7"/>
  <c r="AC24" i="7"/>
  <c r="J22" i="7"/>
  <c r="N22" i="7"/>
  <c r="R22" i="7"/>
  <c r="V22" i="7"/>
  <c r="Z22" i="7"/>
  <c r="AC22" i="7"/>
  <c r="AC20" i="7"/>
  <c r="AC19" i="7"/>
  <c r="AC17" i="7"/>
  <c r="AC15" i="7"/>
  <c r="AC12" i="7"/>
  <c r="AC11" i="7"/>
  <c r="AC10" i="7"/>
  <c r="AC9" i="7"/>
  <c r="AC7" i="7"/>
  <c r="AC8" i="7"/>
  <c r="AC13" i="7"/>
  <c r="D7" i="6"/>
  <c r="H7" i="6"/>
  <c r="I7" i="6"/>
  <c r="J7" i="6"/>
  <c r="D8" i="6"/>
  <c r="H8" i="6"/>
  <c r="I8" i="6"/>
  <c r="J8" i="6"/>
  <c r="D9" i="6"/>
  <c r="H9" i="6"/>
  <c r="I9" i="6"/>
  <c r="J9" i="6"/>
  <c r="D10" i="6"/>
  <c r="H10" i="6"/>
  <c r="I10" i="6"/>
  <c r="J10" i="6"/>
  <c r="D11" i="6"/>
  <c r="H11" i="6"/>
  <c r="I11" i="6"/>
  <c r="J11" i="6"/>
  <c r="D12" i="6"/>
  <c r="H12" i="6"/>
  <c r="I12" i="6"/>
  <c r="J12" i="6"/>
  <c r="J13" i="6"/>
  <c r="J24" i="6"/>
  <c r="J15" i="6"/>
  <c r="J19" i="6"/>
  <c r="J17" i="6"/>
  <c r="J26" i="6"/>
  <c r="J28" i="6"/>
  <c r="J31" i="6"/>
  <c r="J33" i="6"/>
  <c r="J37" i="6"/>
  <c r="J38" i="6"/>
  <c r="J39" i="6"/>
  <c r="J40" i="6"/>
  <c r="K7" i="6"/>
  <c r="L7" i="6"/>
  <c r="M7" i="6"/>
  <c r="N7" i="6"/>
  <c r="K8" i="6"/>
  <c r="L8" i="6"/>
  <c r="M8" i="6"/>
  <c r="N8" i="6"/>
  <c r="K9" i="6"/>
  <c r="L9" i="6"/>
  <c r="M9" i="6"/>
  <c r="N9" i="6"/>
  <c r="K10" i="6"/>
  <c r="L10" i="6"/>
  <c r="M10" i="6"/>
  <c r="N10" i="6"/>
  <c r="K11" i="6"/>
  <c r="L11" i="6"/>
  <c r="M11" i="6"/>
  <c r="N11" i="6"/>
  <c r="K12" i="6"/>
  <c r="L12" i="6"/>
  <c r="M12" i="6"/>
  <c r="N12" i="6"/>
  <c r="N13" i="6"/>
  <c r="N24" i="6"/>
  <c r="N15" i="6"/>
  <c r="N19" i="6"/>
  <c r="N17" i="6"/>
  <c r="N26" i="6"/>
  <c r="N28" i="6"/>
  <c r="N31" i="6"/>
  <c r="N33" i="6"/>
  <c r="N37" i="6"/>
  <c r="N38" i="6"/>
  <c r="N39" i="6"/>
  <c r="N40" i="6"/>
  <c r="O7" i="6"/>
  <c r="P7" i="6"/>
  <c r="Q7" i="6"/>
  <c r="R7" i="6"/>
  <c r="O8" i="6"/>
  <c r="P8" i="6"/>
  <c r="Q8" i="6"/>
  <c r="R8" i="6"/>
  <c r="O9" i="6"/>
  <c r="P9" i="6"/>
  <c r="Q9" i="6"/>
  <c r="R9" i="6"/>
  <c r="O10" i="6"/>
  <c r="P10" i="6"/>
  <c r="Q10" i="6"/>
  <c r="R10" i="6"/>
  <c r="O11" i="6"/>
  <c r="P11" i="6"/>
  <c r="Q11" i="6"/>
  <c r="R11" i="6"/>
  <c r="O12" i="6"/>
  <c r="P12" i="6"/>
  <c r="Q12" i="6"/>
  <c r="R12" i="6"/>
  <c r="R13" i="6"/>
  <c r="R24" i="6"/>
  <c r="R15" i="6"/>
  <c r="R19" i="6"/>
  <c r="R17" i="6"/>
  <c r="R26" i="6"/>
  <c r="R28" i="6"/>
  <c r="R31" i="6"/>
  <c r="R33" i="6"/>
  <c r="R37" i="6"/>
  <c r="R38" i="6"/>
  <c r="R39" i="6"/>
  <c r="R40" i="6"/>
  <c r="S7" i="6"/>
  <c r="T7" i="6"/>
  <c r="U7" i="6"/>
  <c r="V7" i="6"/>
  <c r="S8" i="6"/>
  <c r="T8" i="6"/>
  <c r="U8" i="6"/>
  <c r="V8" i="6"/>
  <c r="S9" i="6"/>
  <c r="T9" i="6"/>
  <c r="U9" i="6"/>
  <c r="V9" i="6"/>
  <c r="S10" i="6"/>
  <c r="T10" i="6"/>
  <c r="U10" i="6"/>
  <c r="V10" i="6"/>
  <c r="S11" i="6"/>
  <c r="T11" i="6"/>
  <c r="U11" i="6"/>
  <c r="V11" i="6"/>
  <c r="S12" i="6"/>
  <c r="T12" i="6"/>
  <c r="U12" i="6"/>
  <c r="V12" i="6"/>
  <c r="V13" i="6"/>
  <c r="V24" i="6"/>
  <c r="V15" i="6"/>
  <c r="V19" i="6"/>
  <c r="V17" i="6"/>
  <c r="V26" i="6"/>
  <c r="V28" i="6"/>
  <c r="V31" i="6"/>
  <c r="V33" i="6"/>
  <c r="V37" i="6"/>
  <c r="V38" i="6"/>
  <c r="V39" i="6"/>
  <c r="V40" i="6"/>
  <c r="W7" i="6"/>
  <c r="X7" i="6"/>
  <c r="Y7" i="6"/>
  <c r="Z7" i="6"/>
  <c r="W8" i="6"/>
  <c r="X8" i="6"/>
  <c r="Y8" i="6"/>
  <c r="Z8" i="6"/>
  <c r="W9" i="6"/>
  <c r="X9" i="6"/>
  <c r="Y9" i="6"/>
  <c r="Z9" i="6"/>
  <c r="W10" i="6"/>
  <c r="X10" i="6"/>
  <c r="Y10" i="6"/>
  <c r="Z10" i="6"/>
  <c r="W11" i="6"/>
  <c r="X11" i="6"/>
  <c r="Y11" i="6"/>
  <c r="Z11" i="6"/>
  <c r="W12" i="6"/>
  <c r="X12" i="6"/>
  <c r="Y12" i="6"/>
  <c r="Z12" i="6"/>
  <c r="Z13" i="6"/>
  <c r="Z24" i="6"/>
  <c r="Z15" i="6"/>
  <c r="Z19" i="6"/>
  <c r="Z17" i="6"/>
  <c r="Z26" i="6"/>
  <c r="Z28" i="6"/>
  <c r="Z31" i="6"/>
  <c r="Z33" i="6"/>
  <c r="Z37" i="6"/>
  <c r="Z38" i="6"/>
  <c r="Z39" i="6"/>
  <c r="Z40" i="6"/>
  <c r="AC40" i="6"/>
  <c r="AC39" i="6"/>
  <c r="AC38" i="6"/>
  <c r="AC37" i="6"/>
  <c r="AC35" i="6"/>
  <c r="AC34" i="6"/>
  <c r="AC33" i="6"/>
  <c r="AC31" i="6"/>
  <c r="AC29" i="6"/>
  <c r="AC28" i="6"/>
  <c r="AC26" i="6"/>
  <c r="AC24" i="6"/>
  <c r="J22" i="6"/>
  <c r="N22" i="6"/>
  <c r="R22" i="6"/>
  <c r="V22" i="6"/>
  <c r="Z22" i="6"/>
  <c r="AC22" i="6"/>
  <c r="AC20" i="6"/>
  <c r="AC19" i="6"/>
  <c r="AC17" i="6"/>
  <c r="AC15" i="6"/>
  <c r="AC12" i="6"/>
  <c r="AC11" i="6"/>
  <c r="AC10" i="6"/>
  <c r="AC9" i="6"/>
  <c r="AC8" i="6"/>
  <c r="AC7" i="6"/>
  <c r="AC13" i="6"/>
  <c r="D7" i="4"/>
  <c r="H7" i="4"/>
  <c r="I7" i="4"/>
  <c r="J7" i="4"/>
  <c r="D8" i="4"/>
  <c r="H8" i="4"/>
  <c r="I8" i="4"/>
  <c r="J8" i="4"/>
  <c r="D9" i="4"/>
  <c r="H9" i="4"/>
  <c r="I9" i="4"/>
  <c r="J9" i="4"/>
  <c r="D10" i="4"/>
  <c r="H10" i="4"/>
  <c r="I10" i="4"/>
  <c r="J10" i="4"/>
  <c r="D11" i="4"/>
  <c r="H11" i="4"/>
  <c r="I11" i="4"/>
  <c r="J11" i="4"/>
  <c r="D12" i="4"/>
  <c r="H12" i="4"/>
  <c r="I12" i="4"/>
  <c r="J12" i="4"/>
  <c r="J13" i="4"/>
  <c r="J24" i="4"/>
  <c r="J15" i="4"/>
  <c r="J19" i="4"/>
  <c r="J17" i="4"/>
  <c r="J26" i="4"/>
  <c r="J28" i="4"/>
  <c r="J31" i="4"/>
  <c r="J33" i="4"/>
  <c r="J37" i="4"/>
  <c r="J38" i="4"/>
  <c r="J39" i="4"/>
  <c r="J40" i="4"/>
  <c r="K7" i="4"/>
  <c r="L7" i="4"/>
  <c r="M7" i="4"/>
  <c r="N7" i="4"/>
  <c r="K8" i="4"/>
  <c r="L8" i="4"/>
  <c r="M8" i="4"/>
  <c r="N8" i="4"/>
  <c r="K9" i="4"/>
  <c r="L9" i="4"/>
  <c r="M9" i="4"/>
  <c r="N9" i="4"/>
  <c r="K10" i="4"/>
  <c r="L10" i="4"/>
  <c r="M10" i="4"/>
  <c r="N10" i="4"/>
  <c r="K11" i="4"/>
  <c r="L11" i="4"/>
  <c r="M11" i="4"/>
  <c r="N11" i="4"/>
  <c r="K12" i="4"/>
  <c r="L12" i="4"/>
  <c r="M12" i="4"/>
  <c r="N12" i="4"/>
  <c r="N13" i="4"/>
  <c r="N24" i="4"/>
  <c r="N15" i="4"/>
  <c r="N19" i="4"/>
  <c r="N17" i="4"/>
  <c r="N26" i="4"/>
  <c r="N28" i="4"/>
  <c r="N31" i="4"/>
  <c r="N33" i="4"/>
  <c r="N37" i="4"/>
  <c r="N38" i="4"/>
  <c r="N39" i="4"/>
  <c r="N40" i="4"/>
  <c r="O7" i="4"/>
  <c r="P7" i="4"/>
  <c r="Q7" i="4"/>
  <c r="R7" i="4"/>
  <c r="O8" i="4"/>
  <c r="P8" i="4"/>
  <c r="Q8" i="4"/>
  <c r="R8" i="4"/>
  <c r="O9" i="4"/>
  <c r="P9" i="4"/>
  <c r="Q9" i="4"/>
  <c r="R9" i="4"/>
  <c r="O10" i="4"/>
  <c r="P10" i="4"/>
  <c r="Q10" i="4"/>
  <c r="R10" i="4"/>
  <c r="O11" i="4"/>
  <c r="P11" i="4"/>
  <c r="Q11" i="4"/>
  <c r="R11" i="4"/>
  <c r="O12" i="4"/>
  <c r="P12" i="4"/>
  <c r="Q12" i="4"/>
  <c r="R12" i="4"/>
  <c r="R13" i="4"/>
  <c r="R24" i="4"/>
  <c r="R15" i="4"/>
  <c r="R19" i="4"/>
  <c r="R17" i="4"/>
  <c r="R26" i="4"/>
  <c r="R28" i="4"/>
  <c r="R31" i="4"/>
  <c r="R33" i="4"/>
  <c r="R37" i="4"/>
  <c r="R38" i="4"/>
  <c r="R39" i="4"/>
  <c r="R40" i="4"/>
  <c r="S7" i="4"/>
  <c r="T7" i="4"/>
  <c r="U7" i="4"/>
  <c r="V7" i="4"/>
  <c r="S8" i="4"/>
  <c r="T8" i="4"/>
  <c r="U8" i="4"/>
  <c r="V8" i="4"/>
  <c r="S9" i="4"/>
  <c r="T9" i="4"/>
  <c r="U9" i="4"/>
  <c r="V9" i="4"/>
  <c r="S10" i="4"/>
  <c r="T10" i="4"/>
  <c r="U10" i="4"/>
  <c r="V10" i="4"/>
  <c r="S11" i="4"/>
  <c r="T11" i="4"/>
  <c r="U11" i="4"/>
  <c r="V11" i="4"/>
  <c r="S12" i="4"/>
  <c r="T12" i="4"/>
  <c r="U12" i="4"/>
  <c r="V12" i="4"/>
  <c r="V13" i="4"/>
  <c r="V24" i="4"/>
  <c r="V15" i="4"/>
  <c r="V19" i="4"/>
  <c r="V17" i="4"/>
  <c r="V26" i="4"/>
  <c r="V28" i="4"/>
  <c r="V31" i="4"/>
  <c r="V33" i="4"/>
  <c r="V37" i="4"/>
  <c r="V38" i="4"/>
  <c r="V39" i="4"/>
  <c r="V40" i="4"/>
  <c r="W7" i="4"/>
  <c r="X7" i="4"/>
  <c r="Y7" i="4"/>
  <c r="Z7" i="4"/>
  <c r="W8" i="4"/>
  <c r="X8" i="4"/>
  <c r="Y8" i="4"/>
  <c r="Z8" i="4"/>
  <c r="W9" i="4"/>
  <c r="X9" i="4"/>
  <c r="Y9" i="4"/>
  <c r="Z9" i="4"/>
  <c r="W10" i="4"/>
  <c r="X10" i="4"/>
  <c r="Y10" i="4"/>
  <c r="Z10" i="4"/>
  <c r="W11" i="4"/>
  <c r="X11" i="4"/>
  <c r="Y11" i="4"/>
  <c r="Z11" i="4"/>
  <c r="W12" i="4"/>
  <c r="X12" i="4"/>
  <c r="Y12" i="4"/>
  <c r="Z12" i="4"/>
  <c r="Z13" i="4"/>
  <c r="Z24" i="4"/>
  <c r="Z15" i="4"/>
  <c r="Z19" i="4"/>
  <c r="Z17" i="4"/>
  <c r="Z26" i="4"/>
  <c r="Z28" i="4"/>
  <c r="Z31" i="4"/>
  <c r="Z33" i="4"/>
  <c r="Z37" i="4"/>
  <c r="Z38" i="4"/>
  <c r="Z39" i="4"/>
  <c r="Z40" i="4"/>
  <c r="AC40" i="4"/>
  <c r="AC39" i="4"/>
  <c r="AC38" i="4"/>
  <c r="AC37" i="4"/>
  <c r="AC35" i="4"/>
  <c r="AC34" i="4"/>
  <c r="AC33" i="4"/>
  <c r="AC31" i="4"/>
  <c r="AC29" i="4"/>
  <c r="AC28" i="4"/>
  <c r="AC26" i="4"/>
  <c r="AC24" i="4"/>
  <c r="J22" i="4"/>
  <c r="N22" i="4"/>
  <c r="R22" i="4"/>
  <c r="V22" i="4"/>
  <c r="Z22" i="4"/>
  <c r="AC22" i="4"/>
  <c r="AC20" i="4"/>
  <c r="AC19" i="4"/>
  <c r="AC17" i="4"/>
  <c r="AC15" i="4"/>
  <c r="AC12" i="4"/>
  <c r="AC11" i="4"/>
  <c r="AC10" i="4"/>
  <c r="AC9" i="4"/>
  <c r="AC8" i="4"/>
  <c r="AC7" i="4"/>
  <c r="AC13" i="4"/>
  <c r="AD36" i="1"/>
  <c r="R7" i="1"/>
  <c r="S7" i="1"/>
  <c r="J7" i="1"/>
  <c r="AB7" i="1"/>
  <c r="Z7" i="1"/>
  <c r="AA7" i="1"/>
  <c r="V7" i="1"/>
  <c r="W7" i="1"/>
  <c r="AC39" i="13"/>
  <c r="AC39" i="12"/>
  <c r="R39" i="11"/>
  <c r="Z39" i="11"/>
  <c r="AC39" i="10"/>
  <c r="AC39" i="9"/>
  <c r="AC39" i="7"/>
  <c r="AC39" i="11"/>
  <c r="Z40" i="13"/>
  <c r="V40" i="13"/>
  <c r="R40" i="13"/>
  <c r="N40" i="13"/>
  <c r="J40" i="13"/>
  <c r="Z40" i="12"/>
  <c r="V40" i="12"/>
  <c r="R40" i="12"/>
  <c r="N40" i="12"/>
  <c r="J40" i="12"/>
  <c r="Z40" i="11"/>
  <c r="V40" i="11"/>
  <c r="R40" i="11"/>
  <c r="N40" i="11"/>
  <c r="J40" i="11"/>
  <c r="Z40" i="10"/>
  <c r="V40" i="10"/>
  <c r="R40" i="10"/>
  <c r="N40" i="10"/>
  <c r="J40" i="10"/>
  <c r="Z40" i="9"/>
  <c r="V40" i="9"/>
  <c r="R40" i="9"/>
  <c r="N40" i="9"/>
  <c r="J40" i="9"/>
  <c r="Z40" i="8"/>
  <c r="V40" i="8"/>
  <c r="R40" i="8"/>
  <c r="N40" i="8"/>
  <c r="J40" i="8"/>
  <c r="Z40" i="7"/>
  <c r="V40" i="7"/>
  <c r="R40" i="7"/>
  <c r="N40" i="7"/>
  <c r="J40" i="7"/>
  <c r="AC40" i="7"/>
  <c r="X13" i="13"/>
  <c r="T13" i="13"/>
  <c r="E7" i="13"/>
  <c r="E13" i="13"/>
  <c r="E12" i="13"/>
  <c r="E11" i="13"/>
  <c r="E10" i="13"/>
  <c r="E9" i="13"/>
  <c r="E8" i="13"/>
  <c r="L13" i="13"/>
  <c r="X13" i="12"/>
  <c r="T13" i="12"/>
  <c r="H13" i="12"/>
  <c r="E12" i="12"/>
  <c r="E11" i="12"/>
  <c r="E10" i="12"/>
  <c r="E9" i="12"/>
  <c r="E8" i="12"/>
  <c r="E7" i="12"/>
  <c r="E13" i="12"/>
  <c r="X13" i="11"/>
  <c r="T13" i="11"/>
  <c r="E7" i="11"/>
  <c r="E13" i="11"/>
  <c r="E12" i="11"/>
  <c r="E11" i="11"/>
  <c r="E10" i="11"/>
  <c r="E9" i="11"/>
  <c r="E8" i="11"/>
  <c r="L13" i="11"/>
  <c r="X13" i="10"/>
  <c r="T13" i="10"/>
  <c r="E12" i="10"/>
  <c r="E11" i="10"/>
  <c r="E10" i="10"/>
  <c r="E9" i="10"/>
  <c r="E8" i="10"/>
  <c r="E7" i="10"/>
  <c r="E13" i="10"/>
  <c r="X13" i="9"/>
  <c r="T13" i="9"/>
  <c r="E7" i="9"/>
  <c r="E13" i="9"/>
  <c r="E12" i="9"/>
  <c r="E11" i="9"/>
  <c r="E10" i="9"/>
  <c r="E9" i="9"/>
  <c r="E8" i="9"/>
  <c r="X13" i="8"/>
  <c r="T13" i="8"/>
  <c r="E12" i="8"/>
  <c r="E11" i="8"/>
  <c r="E10" i="8"/>
  <c r="E9" i="8"/>
  <c r="E8" i="8"/>
  <c r="E7" i="8"/>
  <c r="E13" i="8"/>
  <c r="X13" i="7"/>
  <c r="T13" i="7"/>
  <c r="E12" i="7"/>
  <c r="E11" i="7"/>
  <c r="E10" i="7"/>
  <c r="E9" i="7"/>
  <c r="E8" i="7"/>
  <c r="L13" i="7"/>
  <c r="E7" i="7"/>
  <c r="E13" i="7"/>
  <c r="X13" i="6"/>
  <c r="T13" i="6"/>
  <c r="E7" i="6"/>
  <c r="E13" i="6"/>
  <c r="E12" i="6"/>
  <c r="E11" i="6"/>
  <c r="E10" i="6"/>
  <c r="E9" i="6"/>
  <c r="E8" i="6"/>
  <c r="X13" i="4"/>
  <c r="T13" i="4"/>
  <c r="H13" i="4"/>
  <c r="E12" i="4"/>
  <c r="E11" i="4"/>
  <c r="E10" i="4"/>
  <c r="E9" i="4"/>
  <c r="E8" i="4"/>
  <c r="E7" i="4"/>
  <c r="E13" i="4"/>
  <c r="J22" i="2"/>
  <c r="N22" i="2"/>
  <c r="R22" i="2"/>
  <c r="V22" i="2"/>
  <c r="Z22" i="2"/>
  <c r="AC22" i="2"/>
  <c r="J17" i="2"/>
  <c r="N17" i="2"/>
  <c r="R17" i="2"/>
  <c r="V17" i="2"/>
  <c r="Z17" i="2"/>
  <c r="AC17" i="2"/>
  <c r="V33" i="2"/>
  <c r="V31" i="2"/>
  <c r="V28" i="2"/>
  <c r="V26" i="2"/>
  <c r="V24" i="2"/>
  <c r="D7" i="2"/>
  <c r="K7" i="2"/>
  <c r="O7" i="2"/>
  <c r="S7" i="2"/>
  <c r="T7" i="2"/>
  <c r="U7" i="2"/>
  <c r="V7" i="2"/>
  <c r="D8" i="2"/>
  <c r="K8" i="2"/>
  <c r="O8" i="2"/>
  <c r="S8" i="2"/>
  <c r="T8" i="2"/>
  <c r="U8" i="2"/>
  <c r="V8" i="2"/>
  <c r="D9" i="2"/>
  <c r="K9" i="2"/>
  <c r="O9" i="2"/>
  <c r="S9" i="2"/>
  <c r="T9" i="2"/>
  <c r="U9" i="2"/>
  <c r="V9" i="2"/>
  <c r="D10" i="2"/>
  <c r="K10" i="2"/>
  <c r="O10" i="2"/>
  <c r="S10" i="2"/>
  <c r="T10" i="2"/>
  <c r="U10" i="2"/>
  <c r="V10" i="2"/>
  <c r="D11" i="2"/>
  <c r="K11" i="2"/>
  <c r="O11" i="2"/>
  <c r="S11" i="2"/>
  <c r="T11" i="2"/>
  <c r="U11" i="2"/>
  <c r="V11" i="2"/>
  <c r="D12" i="2"/>
  <c r="K12" i="2"/>
  <c r="O12" i="2"/>
  <c r="S12" i="2"/>
  <c r="T12" i="2"/>
  <c r="U12" i="2"/>
  <c r="V12" i="2"/>
  <c r="V13" i="2"/>
  <c r="V15" i="2"/>
  <c r="V19" i="2"/>
  <c r="V37" i="2"/>
  <c r="Z33" i="2"/>
  <c r="Z31" i="2"/>
  <c r="Z28" i="2"/>
  <c r="Z26" i="2"/>
  <c r="Z24" i="2"/>
  <c r="W7" i="2"/>
  <c r="X7" i="2"/>
  <c r="Y7" i="2"/>
  <c r="Z7" i="2"/>
  <c r="W8" i="2"/>
  <c r="X8" i="2"/>
  <c r="Y8" i="2"/>
  <c r="Z8" i="2"/>
  <c r="W9" i="2"/>
  <c r="X9" i="2"/>
  <c r="Y9" i="2"/>
  <c r="Z9" i="2"/>
  <c r="W10" i="2"/>
  <c r="X10" i="2"/>
  <c r="Y10" i="2"/>
  <c r="Z10" i="2"/>
  <c r="W11" i="2"/>
  <c r="X11" i="2"/>
  <c r="Y11" i="2"/>
  <c r="Z11" i="2"/>
  <c r="W12" i="2"/>
  <c r="X12" i="2"/>
  <c r="Y12" i="2"/>
  <c r="Z12" i="2"/>
  <c r="Z13" i="2"/>
  <c r="Z15" i="2"/>
  <c r="Z19" i="2"/>
  <c r="Z37" i="2"/>
  <c r="R33" i="2"/>
  <c r="R31" i="2"/>
  <c r="R28" i="2"/>
  <c r="R26" i="2"/>
  <c r="R24" i="2"/>
  <c r="P7" i="2"/>
  <c r="Q7" i="2"/>
  <c r="R7" i="2"/>
  <c r="P8" i="2"/>
  <c r="Q8" i="2"/>
  <c r="R8" i="2"/>
  <c r="P9" i="2"/>
  <c r="Q9" i="2"/>
  <c r="R9" i="2"/>
  <c r="P10" i="2"/>
  <c r="Q10" i="2"/>
  <c r="R10" i="2"/>
  <c r="P11" i="2"/>
  <c r="Q11" i="2"/>
  <c r="R11" i="2"/>
  <c r="P12" i="2"/>
  <c r="Q12" i="2"/>
  <c r="R12" i="2"/>
  <c r="R13" i="2"/>
  <c r="R15" i="2"/>
  <c r="R19" i="2"/>
  <c r="R37" i="2"/>
  <c r="N33" i="2"/>
  <c r="N31" i="2"/>
  <c r="N28" i="2"/>
  <c r="N26" i="2"/>
  <c r="N24" i="2"/>
  <c r="N19" i="2"/>
  <c r="N15" i="2"/>
  <c r="J15" i="2"/>
  <c r="J33" i="2"/>
  <c r="J31" i="2"/>
  <c r="J28" i="2"/>
  <c r="J26" i="2"/>
  <c r="J24" i="2"/>
  <c r="J19" i="2"/>
  <c r="AC40" i="13"/>
  <c r="AC40" i="12"/>
  <c r="AC40" i="11"/>
  <c r="AC40" i="10"/>
  <c r="AC40" i="9"/>
  <c r="AC40" i="8"/>
  <c r="H13" i="13"/>
  <c r="L13" i="12"/>
  <c r="H13" i="11"/>
  <c r="H13" i="7"/>
  <c r="I13" i="4"/>
  <c r="L13" i="4"/>
  <c r="V38" i="2"/>
  <c r="V39" i="2"/>
  <c r="V40" i="2"/>
  <c r="Z38" i="2"/>
  <c r="R38" i="2"/>
  <c r="H7" i="2"/>
  <c r="I7" i="2"/>
  <c r="J7" i="2"/>
  <c r="H8" i="2"/>
  <c r="I8" i="2"/>
  <c r="J8" i="2"/>
  <c r="H9" i="2"/>
  <c r="I9" i="2"/>
  <c r="J9" i="2"/>
  <c r="H10" i="2"/>
  <c r="I10" i="2"/>
  <c r="J10" i="2"/>
  <c r="H11" i="2"/>
  <c r="I11" i="2"/>
  <c r="J11" i="2"/>
  <c r="H12" i="2"/>
  <c r="I12" i="2"/>
  <c r="J12" i="2"/>
  <c r="J13" i="2"/>
  <c r="J37" i="2"/>
  <c r="J38" i="2"/>
  <c r="J39" i="2"/>
  <c r="R39" i="2"/>
  <c r="Z39" i="2"/>
  <c r="Z40" i="2"/>
  <c r="R40" i="2"/>
  <c r="D13" i="1"/>
  <c r="D12" i="1"/>
  <c r="D11" i="1"/>
  <c r="D10" i="1"/>
  <c r="I10" i="1"/>
  <c r="D9" i="1"/>
  <c r="D8" i="1"/>
  <c r="I13" i="13"/>
  <c r="AA12" i="13"/>
  <c r="P13" i="13"/>
  <c r="M13" i="13"/>
  <c r="AA7" i="13"/>
  <c r="M13" i="12"/>
  <c r="I13" i="12"/>
  <c r="M13" i="11"/>
  <c r="I13" i="11"/>
  <c r="P13" i="11"/>
  <c r="AA9" i="11"/>
  <c r="AA12" i="11"/>
  <c r="Y13" i="10"/>
  <c r="P13" i="10"/>
  <c r="L13" i="10"/>
  <c r="M13" i="10"/>
  <c r="AA12" i="10"/>
  <c r="AA11" i="10"/>
  <c r="AA10" i="10"/>
  <c r="AA9" i="10"/>
  <c r="AA8" i="10"/>
  <c r="AB8" i="10"/>
  <c r="AA7" i="10"/>
  <c r="H13" i="10"/>
  <c r="L13" i="9"/>
  <c r="AB12" i="9"/>
  <c r="AA12" i="9"/>
  <c r="AA11" i="9"/>
  <c r="P13" i="9"/>
  <c r="AA8" i="9"/>
  <c r="AA7" i="9"/>
  <c r="H13" i="9"/>
  <c r="AA10" i="9"/>
  <c r="AA9" i="9"/>
  <c r="P13" i="8"/>
  <c r="L13" i="8"/>
  <c r="AA12" i="8"/>
  <c r="AA11" i="8"/>
  <c r="AA10" i="8"/>
  <c r="AA9" i="8"/>
  <c r="AA8" i="8"/>
  <c r="H13" i="8"/>
  <c r="AA7" i="8"/>
  <c r="AA13" i="8"/>
  <c r="U13" i="8"/>
  <c r="Y13" i="8"/>
  <c r="I13" i="7"/>
  <c r="P13" i="7"/>
  <c r="M13" i="7"/>
  <c r="AA8" i="7"/>
  <c r="AA12" i="7"/>
  <c r="AA12" i="6"/>
  <c r="AA9" i="6"/>
  <c r="H13" i="6"/>
  <c r="AA7" i="6"/>
  <c r="AA11" i="6"/>
  <c r="P13" i="6"/>
  <c r="AA10" i="6"/>
  <c r="AA8" i="6"/>
  <c r="L13" i="6"/>
  <c r="M13" i="4"/>
  <c r="AA23" i="1"/>
  <c r="A77" i="1"/>
  <c r="A73" i="1"/>
  <c r="A69" i="1"/>
  <c r="A65" i="1"/>
  <c r="A61" i="1"/>
  <c r="A57" i="1"/>
  <c r="A53" i="1"/>
  <c r="A49" i="1"/>
  <c r="A45" i="1"/>
  <c r="A41" i="1"/>
  <c r="AB8" i="13"/>
  <c r="AA8" i="13"/>
  <c r="AA9" i="13"/>
  <c r="AA10" i="13"/>
  <c r="AA11" i="13"/>
  <c r="AA13" i="13"/>
  <c r="AB11" i="13"/>
  <c r="AB7" i="13"/>
  <c r="AB10" i="13"/>
  <c r="Q13" i="13"/>
  <c r="AB9" i="12"/>
  <c r="AA9" i="12"/>
  <c r="AA7" i="12"/>
  <c r="AA12" i="12"/>
  <c r="AA11" i="12"/>
  <c r="AB8" i="12"/>
  <c r="AA8" i="12"/>
  <c r="P13" i="12"/>
  <c r="AA10" i="12"/>
  <c r="Q13" i="11"/>
  <c r="AA8" i="11"/>
  <c r="Y13" i="11"/>
  <c r="AA10" i="11"/>
  <c r="AB8" i="11"/>
  <c r="AA7" i="11"/>
  <c r="AB9" i="11"/>
  <c r="AB11" i="11"/>
  <c r="AA11" i="11"/>
  <c r="I13" i="10"/>
  <c r="AB7" i="10"/>
  <c r="AB9" i="10"/>
  <c r="AB10" i="10"/>
  <c r="AB11" i="10"/>
  <c r="AB12" i="10"/>
  <c r="AB13" i="10"/>
  <c r="AA13" i="10"/>
  <c r="U13" i="10"/>
  <c r="Q13" i="10"/>
  <c r="AA13" i="9"/>
  <c r="AB8" i="9"/>
  <c r="Q13" i="9"/>
  <c r="AB11" i="9"/>
  <c r="Y13" i="9"/>
  <c r="U13" i="9"/>
  <c r="AB10" i="9"/>
  <c r="I13" i="9"/>
  <c r="AB7" i="9"/>
  <c r="AB9" i="9"/>
  <c r="M13" i="9"/>
  <c r="AB9" i="8"/>
  <c r="AB8" i="8"/>
  <c r="AB12" i="8"/>
  <c r="M13" i="8"/>
  <c r="Q13" i="8"/>
  <c r="I13" i="8"/>
  <c r="AB7" i="8"/>
  <c r="AB11" i="8"/>
  <c r="AB10" i="8"/>
  <c r="AB9" i="7"/>
  <c r="AA7" i="7"/>
  <c r="AA9" i="7"/>
  <c r="AB12" i="7"/>
  <c r="AB8" i="7"/>
  <c r="AB10" i="7"/>
  <c r="AA10" i="7"/>
  <c r="Q13" i="7"/>
  <c r="AB11" i="7"/>
  <c r="AA11" i="7"/>
  <c r="I13" i="6"/>
  <c r="AB7" i="6"/>
  <c r="U13" i="6"/>
  <c r="AB8" i="6"/>
  <c r="AB10" i="6"/>
  <c r="Q13" i="6"/>
  <c r="AB11" i="6"/>
  <c r="AA13" i="6"/>
  <c r="M13" i="6"/>
  <c r="AB9" i="6"/>
  <c r="AB12" i="6"/>
  <c r="Y13" i="6"/>
  <c r="AA11" i="4"/>
  <c r="P13" i="4"/>
  <c r="AD23" i="1"/>
  <c r="AA35" i="1"/>
  <c r="AA33" i="1"/>
  <c r="AA31" i="1"/>
  <c r="AA29" i="1"/>
  <c r="AA25" i="1"/>
  <c r="AA21" i="1"/>
  <c r="W35" i="1"/>
  <c r="W33" i="1"/>
  <c r="W31" i="1"/>
  <c r="W25" i="1"/>
  <c r="W21" i="1"/>
  <c r="S35" i="1"/>
  <c r="S33" i="1"/>
  <c r="S31" i="1"/>
  <c r="S25" i="1"/>
  <c r="S21" i="1"/>
  <c r="O35" i="1"/>
  <c r="O33" i="1"/>
  <c r="O31" i="1"/>
  <c r="O25" i="1"/>
  <c r="O21" i="1"/>
  <c r="K31" i="1"/>
  <c r="AD29" i="1"/>
  <c r="K21" i="1"/>
  <c r="K25" i="1"/>
  <c r="AB9" i="13"/>
  <c r="AB12" i="13"/>
  <c r="AB13" i="13"/>
  <c r="U13" i="13"/>
  <c r="Y13" i="13"/>
  <c r="AB7" i="12"/>
  <c r="AB12" i="12"/>
  <c r="Q13" i="12"/>
  <c r="AA13" i="12"/>
  <c r="U13" i="11"/>
  <c r="AB12" i="11"/>
  <c r="AB7" i="11"/>
  <c r="AA13" i="11"/>
  <c r="AB10" i="11"/>
  <c r="AB13" i="9"/>
  <c r="AB13" i="8"/>
  <c r="AA13" i="7"/>
  <c r="Y13" i="7"/>
  <c r="U13" i="7"/>
  <c r="AB7" i="7"/>
  <c r="AB13" i="7"/>
  <c r="AB13" i="6"/>
  <c r="AB10" i="4"/>
  <c r="AA8" i="4"/>
  <c r="AA9" i="4"/>
  <c r="AB8" i="4"/>
  <c r="AA7" i="4"/>
  <c r="AA10" i="4"/>
  <c r="AA12" i="4"/>
  <c r="AA13" i="4"/>
  <c r="AB11" i="4"/>
  <c r="Q13" i="4"/>
  <c r="AB7" i="4"/>
  <c r="AB12" i="4"/>
  <c r="AB11" i="12"/>
  <c r="AB10" i="12"/>
  <c r="AB13" i="12"/>
  <c r="U13" i="12"/>
  <c r="Y13" i="12"/>
  <c r="AB13" i="11"/>
  <c r="AB9" i="4"/>
  <c r="AB13" i="4"/>
  <c r="U13" i="4"/>
  <c r="Y13" i="4"/>
  <c r="L8" i="1"/>
  <c r="P8" i="1"/>
  <c r="L9" i="1"/>
  <c r="P9" i="1"/>
  <c r="L10" i="1"/>
  <c r="P10" i="1"/>
  <c r="T10" i="1"/>
  <c r="U10" i="1"/>
  <c r="G10" i="1"/>
  <c r="V10" i="1"/>
  <c r="L11" i="1"/>
  <c r="P11" i="1"/>
  <c r="T11" i="1"/>
  <c r="L12" i="1"/>
  <c r="L13" i="1"/>
  <c r="P13" i="1"/>
  <c r="T13" i="1"/>
  <c r="X13" i="1"/>
  <c r="L14" i="1"/>
  <c r="P14" i="1"/>
  <c r="L15" i="1"/>
  <c r="P15" i="1"/>
  <c r="T15" i="1"/>
  <c r="L16" i="1"/>
  <c r="P16" i="1"/>
  <c r="T16" i="1"/>
  <c r="X16" i="1"/>
  <c r="L17" i="1"/>
  <c r="P17" i="1"/>
  <c r="L18" i="1"/>
  <c r="P18" i="1"/>
  <c r="T18" i="1"/>
  <c r="X18" i="1"/>
  <c r="B68" i="5"/>
  <c r="B69" i="5"/>
  <c r="B67" i="5"/>
  <c r="B61" i="5"/>
  <c r="B62" i="5"/>
  <c r="B60" i="5"/>
  <c r="B54" i="5"/>
  <c r="B55" i="5"/>
  <c r="B53" i="5"/>
  <c r="B47" i="5"/>
  <c r="B48" i="5"/>
  <c r="B46" i="5"/>
  <c r="B40" i="5"/>
  <c r="B41" i="5"/>
  <c r="B39" i="5"/>
  <c r="B33" i="5"/>
  <c r="B34" i="5"/>
  <c r="B32" i="5"/>
  <c r="B26" i="5"/>
  <c r="B27" i="5"/>
  <c r="B25" i="5"/>
  <c r="D15" i="1"/>
  <c r="E15" i="1"/>
  <c r="G15" i="1"/>
  <c r="I12" i="1"/>
  <c r="D14" i="1"/>
  <c r="I14" i="1"/>
  <c r="D16" i="1"/>
  <c r="D17" i="1"/>
  <c r="I17" i="1"/>
  <c r="G13" i="1"/>
  <c r="G14" i="1"/>
  <c r="E14" i="1"/>
  <c r="E13" i="1"/>
  <c r="E12" i="1"/>
  <c r="E8" i="1"/>
  <c r="E11" i="1"/>
  <c r="E16" i="1"/>
  <c r="E17" i="1"/>
  <c r="E18" i="1"/>
  <c r="E19" i="1"/>
  <c r="K35" i="1"/>
  <c r="D18" i="1"/>
  <c r="G16" i="1"/>
  <c r="G17" i="1"/>
  <c r="B18" i="5"/>
  <c r="B11" i="5"/>
  <c r="AC20" i="2"/>
  <c r="B4" i="5"/>
  <c r="B19" i="5"/>
  <c r="B20" i="5"/>
  <c r="B5" i="5"/>
  <c r="B6" i="5"/>
  <c r="B12" i="5"/>
  <c r="B13" i="5"/>
  <c r="AD27" i="1"/>
  <c r="AC29" i="2"/>
  <c r="G8" i="1"/>
  <c r="G11" i="1"/>
  <c r="G18" i="1"/>
  <c r="AC35" i="2"/>
  <c r="AC34" i="2"/>
  <c r="X13" i="2"/>
  <c r="T13" i="2"/>
  <c r="E12" i="2"/>
  <c r="E11" i="2"/>
  <c r="E10" i="2"/>
  <c r="E9" i="2"/>
  <c r="E8" i="2"/>
  <c r="E7" i="2"/>
  <c r="E13" i="2"/>
  <c r="K33" i="1"/>
  <c r="AD21" i="1"/>
  <c r="AD26" i="1"/>
  <c r="N6" i="1"/>
  <c r="O6" i="1"/>
  <c r="L11" i="2"/>
  <c r="M11" i="2"/>
  <c r="L10" i="2"/>
  <c r="M10" i="2"/>
  <c r="N10" i="2"/>
  <c r="AC28" i="2"/>
  <c r="L8" i="2"/>
  <c r="M8" i="2"/>
  <c r="N8" i="2"/>
  <c r="Y13" i="1"/>
  <c r="Z13" i="1"/>
  <c r="AA13" i="1"/>
  <c r="M12" i="1"/>
  <c r="N12" i="1"/>
  <c r="M8" i="1"/>
  <c r="N8" i="1"/>
  <c r="AC26" i="2"/>
  <c r="L7" i="2"/>
  <c r="AC33" i="2"/>
  <c r="L12" i="2"/>
  <c r="M12" i="2"/>
  <c r="AC24" i="2"/>
  <c r="AC15" i="2"/>
  <c r="AC19" i="2"/>
  <c r="L9" i="2"/>
  <c r="AC31" i="2"/>
  <c r="M15" i="1"/>
  <c r="N15" i="1"/>
  <c r="O15" i="1"/>
  <c r="P12" i="1"/>
  <c r="T12" i="1"/>
  <c r="U12" i="1"/>
  <c r="Y12" i="1"/>
  <c r="Z12" i="1"/>
  <c r="AA12" i="1"/>
  <c r="AD33" i="1"/>
  <c r="I15" i="1"/>
  <c r="J15" i="1"/>
  <c r="K15" i="1"/>
  <c r="M16" i="1"/>
  <c r="N16" i="1"/>
  <c r="O16" i="1"/>
  <c r="M17" i="1"/>
  <c r="N17" i="1"/>
  <c r="O17" i="1"/>
  <c r="Y11" i="1"/>
  <c r="Z11" i="1"/>
  <c r="M14" i="1"/>
  <c r="N14" i="1"/>
  <c r="O14" i="1"/>
  <c r="T14" i="1"/>
  <c r="Q14" i="1"/>
  <c r="R14" i="1"/>
  <c r="S14" i="1"/>
  <c r="I9" i="1"/>
  <c r="J9" i="1"/>
  <c r="Q15" i="1"/>
  <c r="R15" i="1"/>
  <c r="S15" i="1"/>
  <c r="Y8" i="1"/>
  <c r="Z8" i="1"/>
  <c r="AD31" i="1"/>
  <c r="Q16" i="1"/>
  <c r="R16" i="1"/>
  <c r="S16" i="1"/>
  <c r="M18" i="1"/>
  <c r="N18" i="1"/>
  <c r="O18" i="1"/>
  <c r="U18" i="1"/>
  <c r="V18" i="1"/>
  <c r="W18" i="1"/>
  <c r="Y18" i="1"/>
  <c r="Z18" i="1"/>
  <c r="AA18" i="1"/>
  <c r="I18" i="1"/>
  <c r="J18" i="1"/>
  <c r="K18" i="1"/>
  <c r="M10" i="1"/>
  <c r="N10" i="1"/>
  <c r="O10" i="1"/>
  <c r="Q13" i="1"/>
  <c r="R13" i="1"/>
  <c r="S13" i="1"/>
  <c r="M13" i="1"/>
  <c r="N13" i="1"/>
  <c r="O13" i="1"/>
  <c r="I13" i="1"/>
  <c r="U13" i="1"/>
  <c r="V13" i="1"/>
  <c r="W13" i="1"/>
  <c r="I8" i="1"/>
  <c r="J8" i="1"/>
  <c r="K8" i="1"/>
  <c r="Q18" i="1"/>
  <c r="R18" i="1"/>
  <c r="S18" i="1"/>
  <c r="I16" i="1"/>
  <c r="J16" i="1"/>
  <c r="K16" i="1"/>
  <c r="U16" i="1"/>
  <c r="V16" i="1"/>
  <c r="W16" i="1"/>
  <c r="Y16" i="1"/>
  <c r="Z16" i="1"/>
  <c r="AA16" i="1"/>
  <c r="M11" i="1"/>
  <c r="N11" i="1"/>
  <c r="X15" i="1"/>
  <c r="Y15" i="1"/>
  <c r="Z15" i="1"/>
  <c r="AA15" i="1"/>
  <c r="U15" i="1"/>
  <c r="V15" i="1"/>
  <c r="W15" i="1"/>
  <c r="Q17" i="1"/>
  <c r="R17" i="1"/>
  <c r="S17" i="1"/>
  <c r="T17" i="1"/>
  <c r="Y9" i="1"/>
  <c r="Z9" i="1"/>
  <c r="AA9" i="1"/>
  <c r="J17" i="1"/>
  <c r="K17" i="1"/>
  <c r="J12" i="1"/>
  <c r="K12" i="1"/>
  <c r="J6" i="1"/>
  <c r="K6" i="1"/>
  <c r="J14" i="1"/>
  <c r="K78" i="1"/>
  <c r="AA9" i="2"/>
  <c r="N11" i="2"/>
  <c r="C68" i="5"/>
  <c r="M7" i="2"/>
  <c r="N7" i="2"/>
  <c r="AA8" i="2"/>
  <c r="N12" i="2"/>
  <c r="AA10" i="2"/>
  <c r="H13" i="2"/>
  <c r="I13" i="2"/>
  <c r="Q13" i="2"/>
  <c r="P13" i="2"/>
  <c r="AA7" i="2"/>
  <c r="L13" i="2"/>
  <c r="M9" i="2"/>
  <c r="Q12" i="1"/>
  <c r="R12" i="1"/>
  <c r="S12" i="1"/>
  <c r="AB13" i="1"/>
  <c r="R6" i="1"/>
  <c r="S6" i="1"/>
  <c r="AB15" i="1"/>
  <c r="X14" i="1"/>
  <c r="Y14" i="1"/>
  <c r="Z14" i="1"/>
  <c r="AA14" i="1"/>
  <c r="U14" i="1"/>
  <c r="J13" i="1"/>
  <c r="K13" i="1"/>
  <c r="AD13" i="1"/>
  <c r="U17" i="1"/>
  <c r="V17" i="1"/>
  <c r="W17" i="1"/>
  <c r="X17" i="1"/>
  <c r="Y17" i="1"/>
  <c r="Z17" i="1"/>
  <c r="AA17" i="1"/>
  <c r="AB16" i="1"/>
  <c r="AB18" i="1"/>
  <c r="AC15" i="1"/>
  <c r="AD15" i="1"/>
  <c r="AD18" i="1"/>
  <c r="AC18" i="1"/>
  <c r="K14" i="1"/>
  <c r="K9" i="1"/>
  <c r="AC16" i="1"/>
  <c r="AD16" i="1"/>
  <c r="K46" i="1"/>
  <c r="W6" i="1"/>
  <c r="Y6" i="1"/>
  <c r="AB6" i="1"/>
  <c r="K70" i="1"/>
  <c r="K62" i="1"/>
  <c r="C40" i="5"/>
  <c r="K58" i="1"/>
  <c r="K54" i="1"/>
  <c r="M13" i="2"/>
  <c r="AC10" i="2"/>
  <c r="AB8" i="2"/>
  <c r="AB7" i="2"/>
  <c r="AA12" i="2"/>
  <c r="AA11" i="2"/>
  <c r="AC8" i="2"/>
  <c r="N9" i="2"/>
  <c r="AB9" i="2"/>
  <c r="AB10" i="2"/>
  <c r="AC13" i="1"/>
  <c r="AB17" i="1"/>
  <c r="AD17" i="1"/>
  <c r="AC17" i="1"/>
  <c r="AB14" i="1"/>
  <c r="V14" i="1"/>
  <c r="O46" i="1"/>
  <c r="D12" i="5"/>
  <c r="S42" i="1"/>
  <c r="Z6" i="1"/>
  <c r="K79" i="1"/>
  <c r="O78" i="1"/>
  <c r="K74" i="1"/>
  <c r="S74" i="1"/>
  <c r="E61" i="5"/>
  <c r="S75" i="1"/>
  <c r="E62" i="5"/>
  <c r="S71" i="1"/>
  <c r="E55" i="5"/>
  <c r="S70" i="1"/>
  <c r="E54" i="5"/>
  <c r="C54" i="5"/>
  <c r="O70" i="1"/>
  <c r="D54" i="5"/>
  <c r="O71" i="1"/>
  <c r="D55" i="5"/>
  <c r="O66" i="1"/>
  <c r="D47" i="5"/>
  <c r="K66" i="1"/>
  <c r="K63" i="1"/>
  <c r="C41" i="5"/>
  <c r="C42" i="5"/>
  <c r="O59" i="1"/>
  <c r="D34" i="5"/>
  <c r="O58" i="1"/>
  <c r="D33" i="5"/>
  <c r="C33" i="5"/>
  <c r="C26" i="5"/>
  <c r="O54" i="1"/>
  <c r="D26" i="5"/>
  <c r="K50" i="1"/>
  <c r="K47" i="1"/>
  <c r="C12" i="5"/>
  <c r="AA43" i="1"/>
  <c r="G6" i="5"/>
  <c r="AA13" i="2"/>
  <c r="K42" i="1"/>
  <c r="AC11" i="2"/>
  <c r="S43" i="1"/>
  <c r="E6" i="5"/>
  <c r="N13" i="2"/>
  <c r="N37" i="2"/>
  <c r="AC9" i="2"/>
  <c r="AB11" i="2"/>
  <c r="AC12" i="2"/>
  <c r="Y13" i="2"/>
  <c r="AC7" i="2"/>
  <c r="AB12" i="2"/>
  <c r="U13" i="2"/>
  <c r="W14" i="1"/>
  <c r="AC14" i="1"/>
  <c r="O67" i="1"/>
  <c r="D48" i="5"/>
  <c r="O47" i="1"/>
  <c r="D13" i="5"/>
  <c r="D14" i="5"/>
  <c r="W46" i="1"/>
  <c r="AA42" i="1"/>
  <c r="AC37" i="2"/>
  <c r="E63" i="5"/>
  <c r="AA6" i="1"/>
  <c r="D49" i="5"/>
  <c r="D68" i="5"/>
  <c r="C69" i="5"/>
  <c r="AA74" i="1"/>
  <c r="G61" i="5"/>
  <c r="AA75" i="1"/>
  <c r="G62" i="5"/>
  <c r="O74" i="1"/>
  <c r="D61" i="5"/>
  <c r="O75" i="1"/>
  <c r="D62" i="5"/>
  <c r="C61" i="5"/>
  <c r="E56" i="5"/>
  <c r="AA71" i="1"/>
  <c r="G55" i="5"/>
  <c r="AA70" i="1"/>
  <c r="G54" i="5"/>
  <c r="K71" i="1"/>
  <c r="D56" i="5"/>
  <c r="AA66" i="1"/>
  <c r="G47" i="5"/>
  <c r="C47" i="5"/>
  <c r="O62" i="1"/>
  <c r="S63" i="1"/>
  <c r="E41" i="5"/>
  <c r="S62" i="1"/>
  <c r="E40" i="5"/>
  <c r="AA62" i="1"/>
  <c r="G40" i="5"/>
  <c r="AA63" i="1"/>
  <c r="G41" i="5"/>
  <c r="W63" i="1"/>
  <c r="F41" i="5"/>
  <c r="W62" i="1"/>
  <c r="F40" i="5"/>
  <c r="D35" i="5"/>
  <c r="K59" i="1"/>
  <c r="K55" i="1"/>
  <c r="S54" i="1"/>
  <c r="S55" i="1"/>
  <c r="E27" i="5"/>
  <c r="O55" i="1"/>
  <c r="D27" i="5"/>
  <c r="D28" i="5"/>
  <c r="O50" i="1"/>
  <c r="D19" i="5"/>
  <c r="O51" i="1"/>
  <c r="D20" i="5"/>
  <c r="C19" i="5"/>
  <c r="W51" i="1"/>
  <c r="F20" i="5"/>
  <c r="W50" i="1"/>
  <c r="F19" i="5"/>
  <c r="S51" i="1"/>
  <c r="E20" i="5"/>
  <c r="S50" i="1"/>
  <c r="E19" i="5"/>
  <c r="AA50" i="1"/>
  <c r="G19" i="5"/>
  <c r="AA51" i="1"/>
  <c r="G20" i="5"/>
  <c r="AB13" i="2"/>
  <c r="C44" i="5"/>
  <c r="C5" i="5"/>
  <c r="AC13" i="2"/>
  <c r="W42" i="1"/>
  <c r="W43" i="1"/>
  <c r="F6" i="5"/>
  <c r="N38" i="2"/>
  <c r="N39" i="2"/>
  <c r="O43" i="1"/>
  <c r="D6" i="5"/>
  <c r="O42" i="1"/>
  <c r="E5" i="5"/>
  <c r="E7" i="5"/>
  <c r="G5" i="5"/>
  <c r="G7" i="5"/>
  <c r="AD14" i="1"/>
  <c r="S46" i="1"/>
  <c r="E12" i="5"/>
  <c r="S47" i="1"/>
  <c r="E13" i="5"/>
  <c r="G56" i="5"/>
  <c r="G42" i="5"/>
  <c r="C70" i="5"/>
  <c r="O79" i="1"/>
  <c r="AA78" i="1"/>
  <c r="G68" i="5"/>
  <c r="AA79" i="1"/>
  <c r="G69" i="5"/>
  <c r="W79" i="1"/>
  <c r="F69" i="5"/>
  <c r="W78" i="1"/>
  <c r="F68" i="5"/>
  <c r="S78" i="1"/>
  <c r="D63" i="5"/>
  <c r="G63" i="5"/>
  <c r="K75" i="1"/>
  <c r="W74" i="1"/>
  <c r="W75" i="1"/>
  <c r="F62" i="5"/>
  <c r="W70" i="1"/>
  <c r="C55" i="5"/>
  <c r="S66" i="1"/>
  <c r="E47" i="5"/>
  <c r="S67" i="1"/>
  <c r="E48" i="5"/>
  <c r="W66" i="1"/>
  <c r="K67" i="1"/>
  <c r="E42" i="5"/>
  <c r="F42" i="5"/>
  <c r="D40" i="5"/>
  <c r="H40" i="5"/>
  <c r="AD62" i="1"/>
  <c r="C34" i="5"/>
  <c r="AA58" i="1"/>
  <c r="G33" i="5"/>
  <c r="AA59" i="1"/>
  <c r="G34" i="5"/>
  <c r="S58" i="1"/>
  <c r="E26" i="5"/>
  <c r="C27" i="5"/>
  <c r="W54" i="1"/>
  <c r="F26" i="5"/>
  <c r="E21" i="5"/>
  <c r="D21" i="5"/>
  <c r="AD50" i="1"/>
  <c r="H19" i="5"/>
  <c r="G21" i="5"/>
  <c r="F21" i="5"/>
  <c r="K51" i="1"/>
  <c r="F12" i="5"/>
  <c r="C13" i="5"/>
  <c r="W47" i="1"/>
  <c r="AC38" i="2"/>
  <c r="D5" i="5"/>
  <c r="D7" i="5"/>
  <c r="K43" i="1"/>
  <c r="AC39" i="2"/>
  <c r="J40" i="2"/>
  <c r="N40" i="2"/>
  <c r="F5" i="5"/>
  <c r="F7" i="5"/>
  <c r="AD42" i="1"/>
  <c r="AA67" i="1"/>
  <c r="G48" i="5"/>
  <c r="G49" i="5"/>
  <c r="W59" i="1"/>
  <c r="F34" i="5"/>
  <c r="AA46" i="1"/>
  <c r="G12" i="5"/>
  <c r="H12" i="5"/>
  <c r="E14" i="5"/>
  <c r="K40" i="1"/>
  <c r="G70" i="5"/>
  <c r="D69" i="5"/>
  <c r="F70" i="5"/>
  <c r="E68" i="5"/>
  <c r="H68" i="5"/>
  <c r="AD78" i="1"/>
  <c r="C72" i="5"/>
  <c r="C62" i="5"/>
  <c r="AD75" i="1"/>
  <c r="F61" i="5"/>
  <c r="H61" i="5"/>
  <c r="AD74" i="1"/>
  <c r="F54" i="5"/>
  <c r="H54" i="5"/>
  <c r="AD70" i="1"/>
  <c r="C56" i="5"/>
  <c r="E49" i="5"/>
  <c r="F47" i="5"/>
  <c r="H47" i="5"/>
  <c r="AD66" i="1"/>
  <c r="C48" i="5"/>
  <c r="O63" i="1"/>
  <c r="O40" i="1"/>
  <c r="G35" i="5"/>
  <c r="E33" i="5"/>
  <c r="W58" i="1"/>
  <c r="F33" i="5"/>
  <c r="C35" i="5"/>
  <c r="AA55" i="1"/>
  <c r="G27" i="5"/>
  <c r="AA54" i="1"/>
  <c r="AD54" i="1"/>
  <c r="E28" i="5"/>
  <c r="C28" i="5"/>
  <c r="C20" i="5"/>
  <c r="AD51" i="1"/>
  <c r="C14" i="5"/>
  <c r="H5" i="5"/>
  <c r="AC40" i="2"/>
  <c r="C6" i="5"/>
  <c r="AD43" i="1"/>
  <c r="AD46" i="1"/>
  <c r="D70" i="5"/>
  <c r="S79" i="1"/>
  <c r="F63" i="5"/>
  <c r="C63" i="5"/>
  <c r="H62" i="5"/>
  <c r="C58" i="5"/>
  <c r="D58" i="5"/>
  <c r="E58" i="5"/>
  <c r="W71" i="1"/>
  <c r="W67" i="1"/>
  <c r="C49" i="5"/>
  <c r="D41" i="5"/>
  <c r="AD63" i="1"/>
  <c r="H33" i="5"/>
  <c r="S59" i="1"/>
  <c r="C37" i="5"/>
  <c r="D37" i="5"/>
  <c r="F35" i="5"/>
  <c r="AD58" i="1"/>
  <c r="C30" i="5"/>
  <c r="D30" i="5"/>
  <c r="E30" i="5"/>
  <c r="G26" i="5"/>
  <c r="W55" i="1"/>
  <c r="C21" i="5"/>
  <c r="H20" i="5"/>
  <c r="F13" i="5"/>
  <c r="C16" i="5"/>
  <c r="C7" i="5"/>
  <c r="H6" i="5"/>
  <c r="AA47" i="1"/>
  <c r="E69" i="5"/>
  <c r="AD79" i="1"/>
  <c r="D72" i="5"/>
  <c r="H63" i="5"/>
  <c r="C65" i="5"/>
  <c r="F55" i="5"/>
  <c r="AD71" i="1"/>
  <c r="W40" i="1"/>
  <c r="C51" i="5"/>
  <c r="F48" i="5"/>
  <c r="AD67" i="1"/>
  <c r="D42" i="5"/>
  <c r="H41" i="5"/>
  <c r="E34" i="5"/>
  <c r="AD59" i="1"/>
  <c r="S40" i="1"/>
  <c r="G28" i="5"/>
  <c r="H26" i="5"/>
  <c r="F27" i="5"/>
  <c r="AD55" i="1"/>
  <c r="C23" i="5"/>
  <c r="H21" i="5"/>
  <c r="D16" i="5"/>
  <c r="E16" i="5"/>
  <c r="F14" i="5"/>
  <c r="C9" i="5"/>
  <c r="D9" i="5"/>
  <c r="H7" i="5"/>
  <c r="G13" i="5"/>
  <c r="AD47" i="1"/>
  <c r="AA40" i="1"/>
  <c r="H69" i="5"/>
  <c r="E70" i="5"/>
  <c r="H70" i="5"/>
  <c r="D65" i="5"/>
  <c r="E65" i="5"/>
  <c r="F65" i="5"/>
  <c r="G65" i="5"/>
  <c r="F56" i="5"/>
  <c r="H55" i="5"/>
  <c r="D51" i="5"/>
  <c r="E51" i="5"/>
  <c r="F49" i="5"/>
  <c r="H49" i="5"/>
  <c r="H48" i="5"/>
  <c r="H42" i="5"/>
  <c r="D44" i="5"/>
  <c r="H34" i="5"/>
  <c r="E35" i="5"/>
  <c r="F28" i="5"/>
  <c r="H27" i="5"/>
  <c r="D23" i="5"/>
  <c r="E23" i="5"/>
  <c r="F23" i="5"/>
  <c r="G23" i="5"/>
  <c r="F16" i="5"/>
  <c r="E9" i="5"/>
  <c r="AD40" i="1"/>
  <c r="G14" i="5"/>
  <c r="H14" i="5"/>
  <c r="H13" i="5"/>
  <c r="F51" i="5"/>
  <c r="G51" i="5"/>
  <c r="E72" i="5"/>
  <c r="F72" i="5"/>
  <c r="G72" i="5"/>
  <c r="H72" i="5"/>
  <c r="H65" i="5"/>
  <c r="H56" i="5"/>
  <c r="F58" i="5"/>
  <c r="E44" i="5"/>
  <c r="F44" i="5"/>
  <c r="G44" i="5"/>
  <c r="H35" i="5"/>
  <c r="E37" i="5"/>
  <c r="F37" i="5"/>
  <c r="G37" i="5"/>
  <c r="H37" i="5"/>
  <c r="H28" i="5"/>
  <c r="F30" i="5"/>
  <c r="H23" i="5"/>
  <c r="F9" i="5"/>
  <c r="G16" i="5"/>
  <c r="H16" i="5"/>
  <c r="H51" i="5"/>
  <c r="G58" i="5"/>
  <c r="H58" i="5"/>
  <c r="H44" i="5"/>
  <c r="G30" i="5"/>
  <c r="H30" i="5"/>
  <c r="G9" i="5"/>
  <c r="H9" i="5"/>
  <c r="AD35" i="1"/>
  <c r="AD25" i="1"/>
  <c r="AD38" i="1"/>
  <c r="AC7" i="1"/>
  <c r="AC6" i="1"/>
  <c r="AD6" i="1"/>
  <c r="V12" i="1"/>
  <c r="W12" i="1"/>
  <c r="AB12" i="1"/>
  <c r="AC12" i="1"/>
  <c r="O12" i="1"/>
  <c r="Q9" i="1"/>
  <c r="R9" i="1"/>
  <c r="T9" i="1"/>
  <c r="U9" i="1"/>
  <c r="V9" i="1"/>
  <c r="T8" i="1"/>
  <c r="U8" i="1"/>
  <c r="Q8" i="1"/>
  <c r="AB8" i="1"/>
  <c r="U11" i="1"/>
  <c r="M9" i="1"/>
  <c r="M19" i="1"/>
  <c r="K7" i="1"/>
  <c r="AD7" i="1"/>
  <c r="V11" i="1"/>
  <c r="W11" i="1"/>
  <c r="Q11" i="1"/>
  <c r="I11" i="1"/>
  <c r="O11" i="1"/>
  <c r="AA11" i="1"/>
  <c r="J10" i="1"/>
  <c r="W10" i="1"/>
  <c r="Q10" i="1"/>
  <c r="Y10" i="1"/>
  <c r="AB10" i="1"/>
  <c r="AB9" i="1"/>
  <c r="W9" i="1"/>
  <c r="S9" i="1"/>
  <c r="Y19" i="1"/>
  <c r="AA8" i="1"/>
  <c r="O8" i="1"/>
  <c r="V8" i="1"/>
  <c r="V19" i="1"/>
  <c r="W8" i="1"/>
  <c r="W19" i="1"/>
  <c r="W82" i="1"/>
  <c r="U19" i="1"/>
  <c r="N9" i="1"/>
  <c r="AC9" i="1"/>
  <c r="R8" i="1"/>
  <c r="AC8" i="1"/>
  <c r="AD12" i="1"/>
  <c r="AB11" i="1"/>
  <c r="J11" i="1"/>
  <c r="I19" i="1"/>
  <c r="R11" i="1"/>
  <c r="S11" i="1"/>
  <c r="AB19" i="1"/>
  <c r="Q19" i="1"/>
  <c r="R10" i="1"/>
  <c r="S10" i="1"/>
  <c r="Z10" i="1"/>
  <c r="AA10" i="1"/>
  <c r="AA19" i="1"/>
  <c r="AA82" i="1"/>
  <c r="Z19" i="1"/>
  <c r="K10" i="1"/>
  <c r="O9" i="1"/>
  <c r="AD9" i="1"/>
  <c r="O19" i="1"/>
  <c r="O82" i="1"/>
  <c r="N19" i="1"/>
  <c r="W83" i="1"/>
  <c r="W84" i="1"/>
  <c r="W85" i="1"/>
  <c r="W81" i="1"/>
  <c r="S8" i="1"/>
  <c r="AD8" i="1"/>
  <c r="AC11" i="1"/>
  <c r="J19" i="1"/>
  <c r="K11" i="1"/>
  <c r="AD11" i="1"/>
  <c r="R19" i="1"/>
  <c r="AA83" i="1"/>
  <c r="AA84" i="1"/>
  <c r="AA85" i="1"/>
  <c r="AA81" i="1"/>
  <c r="AD10" i="1"/>
  <c r="AD19" i="1"/>
  <c r="O81" i="1"/>
  <c r="AC10" i="1"/>
  <c r="O83" i="1"/>
  <c r="O84" i="1"/>
  <c r="O85" i="1"/>
  <c r="AC19" i="1"/>
  <c r="S19" i="1"/>
  <c r="S82" i="1"/>
  <c r="K19" i="1"/>
  <c r="K82" i="1"/>
  <c r="K83" i="1"/>
  <c r="K84" i="1"/>
  <c r="S83" i="1"/>
  <c r="S84" i="1"/>
  <c r="S85" i="1"/>
  <c r="S81" i="1"/>
  <c r="AD82" i="1"/>
  <c r="K81" i="1"/>
  <c r="K85" i="1"/>
  <c r="AD83" i="1"/>
  <c r="AD85" i="1"/>
  <c r="AD81" i="1"/>
  <c r="AD84" i="1"/>
</calcChain>
</file>

<file path=xl/sharedStrings.xml><?xml version="1.0" encoding="utf-8"?>
<sst xmlns="http://schemas.openxmlformats.org/spreadsheetml/2006/main" count="1045" uniqueCount="69">
  <si>
    <t xml:space="preserve"> </t>
  </si>
  <si>
    <t>Inflation</t>
  </si>
  <si>
    <t>Year 2</t>
  </si>
  <si>
    <t>Year 3</t>
  </si>
  <si>
    <t>Year 5</t>
  </si>
  <si>
    <t>TOTAL</t>
  </si>
  <si>
    <t>PERSONNEL</t>
  </si>
  <si>
    <t>Annual Salary</t>
  </si>
  <si>
    <t>Fringe Rate</t>
  </si>
  <si>
    <t>Salary</t>
  </si>
  <si>
    <t>Fringe</t>
  </si>
  <si>
    <t>Total</t>
  </si>
  <si>
    <t>Total Personnel</t>
  </si>
  <si>
    <t>Equipment</t>
  </si>
  <si>
    <t xml:space="preserve">  </t>
  </si>
  <si>
    <t>Travel</t>
  </si>
  <si>
    <t>Patient Care</t>
  </si>
  <si>
    <t>Other</t>
  </si>
  <si>
    <t>Tuition</t>
  </si>
  <si>
    <t>Consortium Costs</t>
  </si>
  <si>
    <t xml:space="preserve">   Direct</t>
  </si>
  <si>
    <t xml:space="preserve">   F&amp;A </t>
  </si>
  <si>
    <t>Total Direct</t>
  </si>
  <si>
    <t>F&amp;A</t>
  </si>
  <si>
    <t xml:space="preserve">Total Costs </t>
  </si>
  <si>
    <t xml:space="preserve">Consultant  </t>
  </si>
  <si>
    <t>Year 4</t>
  </si>
  <si>
    <t>Cal Mo.</t>
  </si>
  <si>
    <t>Year 1</t>
  </si>
  <si>
    <t>Salary plus increase</t>
  </si>
  <si>
    <t xml:space="preserve">PI:  </t>
  </si>
  <si>
    <t>Effort Y3</t>
  </si>
  <si>
    <t>Effort Y4</t>
  </si>
  <si>
    <t>Effort Y5</t>
  </si>
  <si>
    <t>MTDC*</t>
  </si>
  <si>
    <t>Total Direct Max NIH Request*</t>
  </si>
  <si>
    <t>Consortium Costs*</t>
  </si>
  <si>
    <t>Insert consortium name for sub1, sub2</t>
  </si>
  <si>
    <t>Faculty</t>
  </si>
  <si>
    <t>A&amp;P Staff</t>
  </si>
  <si>
    <t>Non-student Special</t>
  </si>
  <si>
    <t>Off-Duty Pay</t>
  </si>
  <si>
    <t>GRA</t>
  </si>
  <si>
    <t>Benefit Category</t>
  </si>
  <si>
    <t>Student</t>
  </si>
  <si>
    <t xml:space="preserve">   F&amp;A</t>
  </si>
  <si>
    <t>Post Doc</t>
  </si>
  <si>
    <t>Pre &amp; Post Doc Fellow</t>
  </si>
  <si>
    <t>Effort Y2</t>
  </si>
  <si>
    <t>*if effort changes per year, manually change</t>
  </si>
  <si>
    <t>Amount applied to MTDC calculation</t>
  </si>
  <si>
    <t>-</t>
  </si>
  <si>
    <t>MTDC CALCULATIONS - Subcontracts</t>
  </si>
  <si>
    <r>
      <t xml:space="preserve">Max NIH request does </t>
    </r>
    <r>
      <rPr>
        <b/>
        <u/>
        <sz val="10"/>
        <color rgb="FFFF0000"/>
        <rFont val="Arial"/>
        <family val="2"/>
      </rPr>
      <t>not</t>
    </r>
    <r>
      <rPr>
        <b/>
        <sz val="10"/>
        <rFont val="Arial"/>
        <family val="2"/>
      </rPr>
      <t xml:space="preserve"> include consortium F&amp;A</t>
    </r>
  </si>
  <si>
    <t>Publication Costs</t>
  </si>
  <si>
    <t>Effort Y1</t>
  </si>
  <si>
    <t>Role</t>
  </si>
  <si>
    <t>Materials and Supplies</t>
  </si>
  <si>
    <t>FY2020 Fringe Benefits</t>
  </si>
  <si>
    <t>Staff</t>
  </si>
  <si>
    <t xml:space="preserve">Title: </t>
  </si>
  <si>
    <t xml:space="preserve">PI:   </t>
  </si>
  <si>
    <t xml:space="preserve">POP: </t>
  </si>
  <si>
    <t xml:space="preserve">RFA/PA:  </t>
  </si>
  <si>
    <t>Cal/Aca Months</t>
  </si>
  <si>
    <t># of Months</t>
  </si>
  <si>
    <t xml:space="preserve">Study Title:  </t>
  </si>
  <si>
    <t>FOA:</t>
  </si>
  <si>
    <t>Tuition ($1,557 per 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</si>
</sst>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.0_);_(&quot;$&quot;* \(#,##0.0\);_(&quot;$&quot;* &quot;-&quot;??_);_(@_)"/>
  </numFmts>
  <fonts count="2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3F3F76"/>
      <name val="Arial"/>
      <family val="2"/>
    </font>
    <font>
      <b/>
      <sz val="11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u/>
      <sz val="10"/>
      <color rgb="FFFF000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i/>
      <sz val="10"/>
      <color rgb="FFFF0000"/>
      <name val="Arial"/>
      <family val="2"/>
    </font>
    <font>
      <b/>
      <i/>
      <sz val="11"/>
      <color rgb="FFFF0000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0" tint="-0.34998626667073579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CCFAA"/>
        <bgColor indexed="64"/>
      </patternFill>
    </fill>
    <fill>
      <patternFill patternType="solid">
        <fgColor rgb="FFDAEEF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rgb="FF7F7F7F"/>
      </right>
      <top style="medium">
        <color auto="1"/>
      </top>
      <bottom style="double">
        <color auto="1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rgb="FF7F7F7F"/>
      </right>
      <top/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auto="1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4" fillId="2" borderId="5" applyNumberFormat="0" applyAlignment="0" applyProtection="0"/>
    <xf numFmtId="9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344">
    <xf numFmtId="0" fontId="0" fillId="0" borderId="0" xfId="0"/>
    <xf numFmtId="0" fontId="1" fillId="5" borderId="10" xfId="0" applyFont="1" applyFill="1" applyBorder="1" applyAlignment="1">
      <alignment horizontal="left"/>
    </xf>
    <xf numFmtId="0" fontId="1" fillId="0" borderId="0" xfId="0" applyFont="1"/>
    <xf numFmtId="0" fontId="2" fillId="0" borderId="2" xfId="0" applyFont="1" applyBorder="1"/>
    <xf numFmtId="0" fontId="1" fillId="0" borderId="2" xfId="0" applyFont="1" applyBorder="1"/>
    <xf numFmtId="10" fontId="1" fillId="0" borderId="2" xfId="0" applyNumberFormat="1" applyFont="1" applyBorder="1"/>
    <xf numFmtId="3" fontId="2" fillId="0" borderId="2" xfId="0" applyNumberFormat="1" applyFont="1" applyBorder="1"/>
    <xf numFmtId="0" fontId="3" fillId="0" borderId="2" xfId="0" applyFont="1" applyBorder="1"/>
    <xf numFmtId="0" fontId="2" fillId="0" borderId="0" xfId="0" applyFont="1" applyBorder="1"/>
    <xf numFmtId="0" fontId="2" fillId="0" borderId="0" xfId="0" applyFont="1"/>
    <xf numFmtId="3" fontId="2" fillId="0" borderId="2" xfId="0" applyNumberFormat="1" applyFont="1" applyFill="1" applyBorder="1"/>
    <xf numFmtId="0" fontId="2" fillId="0" borderId="2" xfId="0" applyFont="1" applyFill="1" applyBorder="1"/>
    <xf numFmtId="0" fontId="1" fillId="0" borderId="0" xfId="0" applyFont="1" applyFill="1"/>
    <xf numFmtId="2" fontId="2" fillId="0" borderId="2" xfId="0" applyNumberFormat="1" applyFont="1" applyBorder="1"/>
    <xf numFmtId="0" fontId="1" fillId="0" borderId="0" xfId="0" applyFont="1" applyAlignment="1">
      <alignment wrapText="1"/>
    </xf>
    <xf numFmtId="0" fontId="0" fillId="0" borderId="0" xfId="0" applyFill="1"/>
    <xf numFmtId="2" fontId="0" fillId="0" borderId="0" xfId="0" applyNumberFormat="1" applyFill="1"/>
    <xf numFmtId="3" fontId="2" fillId="3" borderId="2" xfId="0" applyNumberFormat="1" applyFont="1" applyFill="1" applyBorder="1"/>
    <xf numFmtId="3" fontId="1" fillId="3" borderId="2" xfId="0" applyNumberFormat="1" applyFont="1" applyFill="1" applyBorder="1"/>
    <xf numFmtId="0" fontId="2" fillId="0" borderId="3" xfId="0" applyFont="1" applyFill="1" applyBorder="1" applyAlignment="1">
      <alignment horizontal="left"/>
    </xf>
    <xf numFmtId="41" fontId="2" fillId="0" borderId="4" xfId="3" applyNumberFormat="1" applyFont="1" applyBorder="1" applyAlignment="1">
      <alignment horizontal="right"/>
    </xf>
    <xf numFmtId="41" fontId="2" fillId="0" borderId="2" xfId="3" applyNumberFormat="1" applyFont="1" applyBorder="1"/>
    <xf numFmtId="0" fontId="5" fillId="0" borderId="0" xfId="0" applyFont="1" applyAlignment="1">
      <alignment wrapText="1"/>
    </xf>
    <xf numFmtId="3" fontId="2" fillId="4" borderId="2" xfId="0" applyNumberFormat="1" applyFont="1" applyFill="1" applyBorder="1"/>
    <xf numFmtId="3" fontId="1" fillId="4" borderId="2" xfId="0" applyNumberFormat="1" applyFont="1" applyFill="1" applyBorder="1"/>
    <xf numFmtId="41" fontId="1" fillId="0" borderId="2" xfId="3" applyNumberFormat="1" applyFont="1" applyBorder="1"/>
    <xf numFmtId="0" fontId="1" fillId="0" borderId="0" xfId="0" applyFont="1" applyFill="1" applyBorder="1"/>
    <xf numFmtId="3" fontId="2" fillId="4" borderId="6" xfId="0" applyNumberFormat="1" applyFont="1" applyFill="1" applyBorder="1"/>
    <xf numFmtId="0" fontId="2" fillId="4" borderId="2" xfId="0" applyFont="1" applyFill="1" applyBorder="1"/>
    <xf numFmtId="0" fontId="2" fillId="0" borderId="13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3" fontId="2" fillId="9" borderId="2" xfId="0" applyNumberFormat="1" applyFont="1" applyFill="1" applyBorder="1"/>
    <xf numFmtId="0" fontId="2" fillId="9" borderId="2" xfId="0" applyFont="1" applyFill="1" applyBorder="1"/>
    <xf numFmtId="0" fontId="2" fillId="0" borderId="17" xfId="0" applyFont="1" applyBorder="1"/>
    <xf numFmtId="41" fontId="2" fillId="0" borderId="6" xfId="3" applyNumberFormat="1" applyFont="1" applyBorder="1" applyAlignment="1">
      <alignment horizontal="right"/>
    </xf>
    <xf numFmtId="41" fontId="2" fillId="0" borderId="18" xfId="3" applyNumberFormat="1" applyFont="1" applyBorder="1" applyAlignment="1">
      <alignment horizontal="right"/>
    </xf>
    <xf numFmtId="2" fontId="2" fillId="0" borderId="6" xfId="0" applyNumberFormat="1" applyFont="1" applyBorder="1"/>
    <xf numFmtId="2" fontId="2" fillId="0" borderId="6" xfId="0" applyNumberFormat="1" applyFont="1" applyBorder="1" applyAlignment="1">
      <alignment wrapText="1"/>
    </xf>
    <xf numFmtId="41" fontId="1" fillId="0" borderId="19" xfId="3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10" fontId="1" fillId="0" borderId="9" xfId="0" applyNumberFormat="1" applyFont="1" applyBorder="1" applyAlignment="1">
      <alignment horizontal="center" wrapText="1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3" fontId="2" fillId="4" borderId="21" xfId="0" applyNumberFormat="1" applyFont="1" applyFill="1" applyBorder="1"/>
    <xf numFmtId="3" fontId="3" fillId="3" borderId="2" xfId="0" applyNumberFormat="1" applyFont="1" applyFill="1" applyBorder="1"/>
    <xf numFmtId="3" fontId="13" fillId="3" borderId="2" xfId="0" applyNumberFormat="1" applyFont="1" applyFill="1" applyBorder="1"/>
    <xf numFmtId="0" fontId="3" fillId="4" borderId="2" xfId="0" applyFont="1" applyFill="1" applyBorder="1"/>
    <xf numFmtId="3" fontId="3" fillId="4" borderId="2" xfId="0" applyNumberFormat="1" applyFont="1" applyFill="1" applyBorder="1"/>
    <xf numFmtId="3" fontId="13" fillId="4" borderId="2" xfId="0" applyNumberFormat="1" applyFont="1" applyFill="1" applyBorder="1"/>
    <xf numFmtId="0" fontId="3" fillId="9" borderId="2" xfId="0" applyFont="1" applyFill="1" applyBorder="1"/>
    <xf numFmtId="3" fontId="3" fillId="0" borderId="2" xfId="0" applyNumberFormat="1" applyFont="1" applyFill="1" applyBorder="1"/>
    <xf numFmtId="0" fontId="13" fillId="0" borderId="2" xfId="0" applyFont="1" applyFill="1" applyBorder="1" applyAlignment="1">
      <alignment horizontal="left"/>
    </xf>
    <xf numFmtId="0" fontId="13" fillId="3" borderId="2" xfId="0" applyFont="1" applyFill="1" applyBorder="1" applyAlignment="1">
      <alignment horizontal="left"/>
    </xf>
    <xf numFmtId="3" fontId="13" fillId="9" borderId="2" xfId="0" applyNumberFormat="1" applyFont="1" applyFill="1" applyBorder="1"/>
    <xf numFmtId="0" fontId="13" fillId="0" borderId="0" xfId="0" applyFont="1"/>
    <xf numFmtId="3" fontId="13" fillId="0" borderId="2" xfId="0" applyNumberFormat="1" applyFont="1" applyFill="1" applyBorder="1"/>
    <xf numFmtId="0" fontId="13" fillId="0" borderId="2" xfId="0" applyFont="1" applyFill="1" applyBorder="1"/>
    <xf numFmtId="0" fontId="3" fillId="0" borderId="0" xfId="0" applyFont="1"/>
    <xf numFmtId="3" fontId="2" fillId="3" borderId="17" xfId="0" applyNumberFormat="1" applyFont="1" applyFill="1" applyBorder="1"/>
    <xf numFmtId="3" fontId="2" fillId="3" borderId="18" xfId="0" applyNumberFormat="1" applyFont="1" applyFill="1" applyBorder="1"/>
    <xf numFmtId="3" fontId="3" fillId="0" borderId="2" xfId="0" applyNumberFormat="1" applyFont="1" applyBorder="1"/>
    <xf numFmtId="3" fontId="2" fillId="0" borderId="0" xfId="0" applyNumberFormat="1" applyFont="1"/>
    <xf numFmtId="3" fontId="2" fillId="3" borderId="4" xfId="0" applyNumberFormat="1" applyFont="1" applyFill="1" applyBorder="1"/>
    <xf numFmtId="0" fontId="2" fillId="0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2" fontId="3" fillId="0" borderId="2" xfId="0" applyNumberFormat="1" applyFont="1" applyBorder="1"/>
    <xf numFmtId="0" fontId="13" fillId="0" borderId="2" xfId="0" applyFont="1" applyBorder="1"/>
    <xf numFmtId="3" fontId="13" fillId="0" borderId="2" xfId="0" applyNumberFormat="1" applyFont="1" applyBorder="1"/>
    <xf numFmtId="2" fontId="13" fillId="0" borderId="2" xfId="0" applyNumberFormat="1" applyFont="1" applyBorder="1"/>
    <xf numFmtId="3" fontId="13" fillId="3" borderId="20" xfId="0" applyNumberFormat="1" applyFont="1" applyFill="1" applyBorder="1"/>
    <xf numFmtId="3" fontId="13" fillId="6" borderId="0" xfId="0" applyNumberFormat="1" applyFont="1" applyFill="1" applyBorder="1"/>
    <xf numFmtId="3" fontId="13" fillId="4" borderId="22" xfId="2" applyNumberFormat="1" applyFont="1" applyFill="1" applyBorder="1"/>
    <xf numFmtId="3" fontId="13" fillId="4" borderId="20" xfId="0" applyNumberFormat="1" applyFont="1" applyFill="1" applyBorder="1"/>
    <xf numFmtId="3" fontId="13" fillId="9" borderId="20" xfId="0" applyNumberFormat="1" applyFont="1" applyFill="1" applyBorder="1"/>
    <xf numFmtId="3" fontId="13" fillId="0" borderId="0" xfId="0" applyNumberFormat="1" applyFont="1"/>
    <xf numFmtId="0" fontId="13" fillId="0" borderId="3" xfId="0" applyFont="1" applyFill="1" applyBorder="1" applyAlignment="1">
      <alignment horizontal="left"/>
    </xf>
    <xf numFmtId="0" fontId="13" fillId="4" borderId="2" xfId="0" applyFont="1" applyFill="1" applyBorder="1"/>
    <xf numFmtId="0" fontId="13" fillId="9" borderId="2" xfId="0" applyFont="1" applyFill="1" applyBorder="1"/>
    <xf numFmtId="0" fontId="13" fillId="0" borderId="0" xfId="0" applyFont="1" applyBorder="1"/>
    <xf numFmtId="10" fontId="14" fillId="8" borderId="2" xfId="0" applyNumberFormat="1" applyFont="1" applyFill="1" applyBorder="1"/>
    <xf numFmtId="3" fontId="14" fillId="8" borderId="2" xfId="0" applyNumberFormat="1" applyFont="1" applyFill="1" applyBorder="1"/>
    <xf numFmtId="0" fontId="14" fillId="8" borderId="2" xfId="0" applyFont="1" applyFill="1" applyBorder="1"/>
    <xf numFmtId="3" fontId="15" fillId="8" borderId="2" xfId="0" applyNumberFormat="1" applyFont="1" applyFill="1" applyBorder="1"/>
    <xf numFmtId="0" fontId="13" fillId="0" borderId="0" xfId="0" applyFont="1" applyFill="1"/>
    <xf numFmtId="10" fontId="13" fillId="0" borderId="2" xfId="0" applyNumberFormat="1" applyFont="1" applyFill="1" applyBorder="1"/>
    <xf numFmtId="3" fontId="14" fillId="3" borderId="20" xfId="0" applyNumberFormat="1" applyFont="1" applyFill="1" applyBorder="1"/>
    <xf numFmtId="3" fontId="14" fillId="4" borderId="20" xfId="0" applyNumberFormat="1" applyFont="1" applyFill="1" applyBorder="1"/>
    <xf numFmtId="0" fontId="14" fillId="9" borderId="20" xfId="0" applyFont="1" applyFill="1" applyBorder="1"/>
    <xf numFmtId="3" fontId="14" fillId="9" borderId="20" xfId="0" applyNumberFormat="1" applyFont="1" applyFill="1" applyBorder="1"/>
    <xf numFmtId="0" fontId="14" fillId="0" borderId="0" xfId="0" applyFont="1"/>
    <xf numFmtId="3" fontId="2" fillId="3" borderId="3" xfId="0" applyNumberFormat="1" applyFont="1" applyFill="1" applyBorder="1"/>
    <xf numFmtId="3" fontId="13" fillId="3" borderId="23" xfId="0" applyNumberFormat="1" applyFont="1" applyFill="1" applyBorder="1"/>
    <xf numFmtId="3" fontId="13" fillId="3" borderId="3" xfId="0" applyNumberFormat="1" applyFont="1" applyFill="1" applyBorder="1"/>
    <xf numFmtId="3" fontId="1" fillId="3" borderId="3" xfId="0" applyNumberFormat="1" applyFont="1" applyFill="1" applyBorder="1"/>
    <xf numFmtId="3" fontId="14" fillId="8" borderId="3" xfId="0" applyNumberFormat="1" applyFont="1" applyFill="1" applyBorder="1"/>
    <xf numFmtId="3" fontId="2" fillId="6" borderId="4" xfId="0" applyNumberFormat="1" applyFont="1" applyFill="1" applyBorder="1"/>
    <xf numFmtId="3" fontId="13" fillId="6" borderId="4" xfId="0" applyNumberFormat="1" applyFont="1" applyFill="1" applyBorder="1"/>
    <xf numFmtId="3" fontId="1" fillId="6" borderId="4" xfId="0" applyNumberFormat="1" applyFont="1" applyFill="1" applyBorder="1"/>
    <xf numFmtId="3" fontId="14" fillId="6" borderId="4" xfId="0" applyNumberFormat="1" applyFont="1" applyFill="1" applyBorder="1"/>
    <xf numFmtId="3" fontId="14" fillId="4" borderId="24" xfId="0" applyNumberFormat="1" applyFont="1" applyFill="1" applyBorder="1"/>
    <xf numFmtId="164" fontId="2" fillId="7" borderId="25" xfId="0" applyNumberFormat="1" applyFont="1" applyFill="1" applyBorder="1"/>
    <xf numFmtId="3" fontId="2" fillId="4" borderId="26" xfId="0" applyNumberFormat="1" applyFont="1" applyFill="1" applyBorder="1"/>
    <xf numFmtId="3" fontId="2" fillId="4" borderId="27" xfId="0" applyNumberFormat="1" applyFont="1" applyFill="1" applyBorder="1"/>
    <xf numFmtId="3" fontId="2" fillId="4" borderId="29" xfId="0" applyNumberFormat="1" applyFont="1" applyFill="1" applyBorder="1"/>
    <xf numFmtId="3" fontId="13" fillId="6" borderId="13" xfId="0" applyNumberFormat="1" applyFont="1" applyFill="1" applyBorder="1"/>
    <xf numFmtId="3" fontId="13" fillId="4" borderId="30" xfId="0" applyNumberFormat="1" applyFont="1" applyFill="1" applyBorder="1"/>
    <xf numFmtId="3" fontId="2" fillId="6" borderId="31" xfId="0" applyNumberFormat="1" applyFont="1" applyFill="1" applyBorder="1"/>
    <xf numFmtId="3" fontId="13" fillId="6" borderId="31" xfId="0" applyNumberFormat="1" applyFont="1" applyFill="1" applyBorder="1"/>
    <xf numFmtId="3" fontId="13" fillId="4" borderId="29" xfId="0" applyNumberFormat="1" applyFont="1" applyFill="1" applyBorder="1"/>
    <xf numFmtId="3" fontId="1" fillId="6" borderId="31" xfId="0" applyNumberFormat="1" applyFont="1" applyFill="1" applyBorder="1"/>
    <xf numFmtId="3" fontId="1" fillId="4" borderId="29" xfId="0" applyNumberFormat="1" applyFont="1" applyFill="1" applyBorder="1"/>
    <xf numFmtId="3" fontId="14" fillId="6" borderId="31" xfId="0" applyNumberFormat="1" applyFont="1" applyFill="1" applyBorder="1"/>
    <xf numFmtId="3" fontId="14" fillId="8" borderId="29" xfId="0" applyNumberFormat="1" applyFont="1" applyFill="1" applyBorder="1"/>
    <xf numFmtId="3" fontId="13" fillId="4" borderId="33" xfId="0" applyNumberFormat="1" applyFont="1" applyFill="1" applyBorder="1"/>
    <xf numFmtId="3" fontId="13" fillId="4" borderId="34" xfId="0" applyNumberFormat="1" applyFont="1" applyFill="1" applyBorder="1"/>
    <xf numFmtId="0" fontId="2" fillId="4" borderId="0" xfId="0" applyFont="1" applyFill="1" applyBorder="1"/>
    <xf numFmtId="3" fontId="2" fillId="9" borderId="25" xfId="0" applyNumberFormat="1" applyFont="1" applyFill="1" applyBorder="1"/>
    <xf numFmtId="3" fontId="2" fillId="9" borderId="26" xfId="0" applyNumberFormat="1" applyFont="1" applyFill="1" applyBorder="1"/>
    <xf numFmtId="3" fontId="2" fillId="9" borderId="27" xfId="0" applyNumberFormat="1" applyFont="1" applyFill="1" applyBorder="1"/>
    <xf numFmtId="3" fontId="2" fillId="9" borderId="31" xfId="0" applyNumberFormat="1" applyFont="1" applyFill="1" applyBorder="1"/>
    <xf numFmtId="3" fontId="2" fillId="9" borderId="29" xfId="0" applyNumberFormat="1" applyFont="1" applyFill="1" applyBorder="1"/>
    <xf numFmtId="3" fontId="13" fillId="9" borderId="35" xfId="2" applyNumberFormat="1" applyFont="1" applyFill="1" applyBorder="1"/>
    <xf numFmtId="3" fontId="13" fillId="9" borderId="30" xfId="0" applyNumberFormat="1" applyFont="1" applyFill="1" applyBorder="1"/>
    <xf numFmtId="3" fontId="13" fillId="9" borderId="31" xfId="0" applyNumberFormat="1" applyFont="1" applyFill="1" applyBorder="1"/>
    <xf numFmtId="3" fontId="13" fillId="9" borderId="29" xfId="0" applyNumberFormat="1" applyFont="1" applyFill="1" applyBorder="1"/>
    <xf numFmtId="0" fontId="13" fillId="9" borderId="31" xfId="0" applyFont="1" applyFill="1" applyBorder="1"/>
    <xf numFmtId="0" fontId="2" fillId="9" borderId="31" xfId="0" applyFont="1" applyFill="1" applyBorder="1"/>
    <xf numFmtId="3" fontId="1" fillId="9" borderId="29" xfId="0" applyNumberFormat="1" applyFont="1" applyFill="1" applyBorder="1"/>
    <xf numFmtId="0" fontId="14" fillId="8" borderId="31" xfId="0" applyFont="1" applyFill="1" applyBorder="1"/>
    <xf numFmtId="0" fontId="13" fillId="9" borderId="32" xfId="0" applyFont="1" applyFill="1" applyBorder="1"/>
    <xf numFmtId="0" fontId="13" fillId="9" borderId="33" xfId="0" applyFont="1" applyFill="1" applyBorder="1"/>
    <xf numFmtId="3" fontId="13" fillId="9" borderId="34" xfId="0" applyNumberFormat="1" applyFont="1" applyFill="1" applyBorder="1"/>
    <xf numFmtId="0" fontId="1" fillId="0" borderId="19" xfId="0" applyFont="1" applyBorder="1" applyAlignment="1">
      <alignment horizontal="center" wrapText="1"/>
    </xf>
    <xf numFmtId="164" fontId="2" fillId="0" borderId="17" xfId="0" applyNumberFormat="1" applyFont="1" applyBorder="1"/>
    <xf numFmtId="164" fontId="2" fillId="0" borderId="3" xfId="0" applyNumberFormat="1" applyFont="1" applyBorder="1"/>
    <xf numFmtId="10" fontId="13" fillId="0" borderId="3" xfId="0" applyNumberFormat="1" applyFont="1" applyBorder="1"/>
    <xf numFmtId="10" fontId="2" fillId="0" borderId="3" xfId="0" applyNumberFormat="1" applyFont="1" applyBorder="1"/>
    <xf numFmtId="0" fontId="13" fillId="0" borderId="3" xfId="0" applyFont="1" applyBorder="1"/>
    <xf numFmtId="0" fontId="2" fillId="0" borderId="3" xfId="0" applyFont="1" applyBorder="1"/>
    <xf numFmtId="0" fontId="13" fillId="0" borderId="3" xfId="0" applyFont="1" applyFill="1" applyBorder="1"/>
    <xf numFmtId="0" fontId="2" fillId="0" borderId="3" xfId="0" applyFont="1" applyFill="1" applyBorder="1"/>
    <xf numFmtId="0" fontId="14" fillId="8" borderId="3" xfId="0" applyFont="1" applyFill="1" applyBorder="1"/>
    <xf numFmtId="3" fontId="2" fillId="3" borderId="26" xfId="0" applyNumberFormat="1" applyFont="1" applyFill="1" applyBorder="1"/>
    <xf numFmtId="3" fontId="2" fillId="3" borderId="27" xfId="0" applyNumberFormat="1" applyFont="1" applyFill="1" applyBorder="1"/>
    <xf numFmtId="3" fontId="2" fillId="3" borderId="31" xfId="0" applyNumberFormat="1" applyFont="1" applyFill="1" applyBorder="1"/>
    <xf numFmtId="3" fontId="2" fillId="3" borderId="29" xfId="0" applyNumberFormat="1" applyFont="1" applyFill="1" applyBorder="1"/>
    <xf numFmtId="3" fontId="13" fillId="3" borderId="36" xfId="0" applyNumberFormat="1" applyFont="1" applyFill="1" applyBorder="1"/>
    <xf numFmtId="3" fontId="13" fillId="3" borderId="30" xfId="0" applyNumberFormat="1" applyFont="1" applyFill="1" applyBorder="1"/>
    <xf numFmtId="0" fontId="13" fillId="3" borderId="31" xfId="0" applyFont="1" applyFill="1" applyBorder="1" applyAlignment="1">
      <alignment horizontal="left"/>
    </xf>
    <xf numFmtId="3" fontId="13" fillId="3" borderId="29" xfId="0" applyNumberFormat="1" applyFont="1" applyFill="1" applyBorder="1"/>
    <xf numFmtId="0" fontId="2" fillId="3" borderId="31" xfId="0" applyFont="1" applyFill="1" applyBorder="1" applyAlignment="1">
      <alignment horizontal="left"/>
    </xf>
    <xf numFmtId="3" fontId="13" fillId="3" borderId="31" xfId="0" applyNumberFormat="1" applyFont="1" applyFill="1" applyBorder="1"/>
    <xf numFmtId="0" fontId="2" fillId="3" borderId="0" xfId="0" applyFont="1" applyFill="1" applyBorder="1"/>
    <xf numFmtId="3" fontId="1" fillId="3" borderId="29" xfId="0" applyNumberFormat="1" applyFont="1" applyFill="1" applyBorder="1"/>
    <xf numFmtId="3" fontId="14" fillId="8" borderId="31" xfId="0" applyNumberFormat="1" applyFont="1" applyFill="1" applyBorder="1"/>
    <xf numFmtId="3" fontId="13" fillId="3" borderId="32" xfId="0" applyNumberFormat="1" applyFont="1" applyFill="1" applyBorder="1"/>
    <xf numFmtId="3" fontId="13" fillId="3" borderId="33" xfId="0" applyNumberFormat="1" applyFont="1" applyFill="1" applyBorder="1"/>
    <xf numFmtId="3" fontId="13" fillId="3" borderId="34" xfId="0" applyNumberFormat="1" applyFont="1" applyFill="1" applyBorder="1"/>
    <xf numFmtId="3" fontId="2" fillId="4" borderId="3" xfId="0" applyNumberFormat="1" applyFont="1" applyFill="1" applyBorder="1"/>
    <xf numFmtId="10" fontId="2" fillId="0" borderId="17" xfId="0" applyNumberFormat="1" applyFont="1" applyBorder="1"/>
    <xf numFmtId="3" fontId="2" fillId="4" borderId="1" xfId="0" applyNumberFormat="1" applyFont="1" applyFill="1" applyBorder="1"/>
    <xf numFmtId="3" fontId="2" fillId="3" borderId="33" xfId="0" applyNumberFormat="1" applyFont="1" applyFill="1" applyBorder="1"/>
    <xf numFmtId="3" fontId="2" fillId="3" borderId="34" xfId="0" applyNumberFormat="1" applyFont="1" applyFill="1" applyBorder="1"/>
    <xf numFmtId="3" fontId="2" fillId="9" borderId="32" xfId="0" applyNumberFormat="1" applyFont="1" applyFill="1" applyBorder="1"/>
    <xf numFmtId="3" fontId="2" fillId="9" borderId="33" xfId="0" applyNumberFormat="1" applyFont="1" applyFill="1" applyBorder="1"/>
    <xf numFmtId="3" fontId="2" fillId="9" borderId="34" xfId="0" applyNumberFormat="1" applyFont="1" applyFill="1" applyBorder="1"/>
    <xf numFmtId="3" fontId="13" fillId="6" borderId="10" xfId="0" applyNumberFormat="1" applyFont="1" applyFill="1" applyBorder="1"/>
    <xf numFmtId="3" fontId="3" fillId="3" borderId="31" xfId="0" applyNumberFormat="1" applyFont="1" applyFill="1" applyBorder="1"/>
    <xf numFmtId="0" fontId="3" fillId="9" borderId="31" xfId="0" applyFont="1" applyFill="1" applyBorder="1"/>
    <xf numFmtId="3" fontId="3" fillId="6" borderId="31" xfId="0" applyNumberFormat="1" applyFont="1" applyFill="1" applyBorder="1"/>
    <xf numFmtId="3" fontId="13" fillId="3" borderId="38" xfId="0" applyNumberFormat="1" applyFont="1" applyFill="1" applyBorder="1"/>
    <xf numFmtId="10" fontId="3" fillId="0" borderId="3" xfId="0" applyNumberFormat="1" applyFont="1" applyBorder="1"/>
    <xf numFmtId="0" fontId="3" fillId="0" borderId="3" xfId="0" applyFont="1" applyBorder="1"/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164" fontId="2" fillId="8" borderId="4" xfId="0" applyNumberFormat="1" applyFont="1" applyFill="1" applyBorder="1"/>
    <xf numFmtId="164" fontId="2" fillId="8" borderId="4" xfId="3" applyNumberFormat="1" applyFont="1" applyFill="1" applyBorder="1"/>
    <xf numFmtId="164" fontId="2" fillId="8" borderId="25" xfId="0" applyNumberFormat="1" applyFont="1" applyFill="1" applyBorder="1"/>
    <xf numFmtId="164" fontId="2" fillId="8" borderId="31" xfId="0" applyNumberFormat="1" applyFont="1" applyFill="1" applyBorder="1"/>
    <xf numFmtId="164" fontId="2" fillId="8" borderId="32" xfId="0" applyNumberFormat="1" applyFont="1" applyFill="1" applyBorder="1"/>
    <xf numFmtId="0" fontId="18" fillId="0" borderId="0" xfId="0" applyFont="1" applyFill="1"/>
    <xf numFmtId="3" fontId="2" fillId="3" borderId="28" xfId="0" applyNumberFormat="1" applyFont="1" applyFill="1" applyBorder="1"/>
    <xf numFmtId="3" fontId="2" fillId="4" borderId="37" xfId="0" applyNumberFormat="1" applyFont="1" applyFill="1" applyBorder="1"/>
    <xf numFmtId="3" fontId="15" fillId="6" borderId="31" xfId="0" applyNumberFormat="1" applyFont="1" applyFill="1" applyBorder="1"/>
    <xf numFmtId="0" fontId="15" fillId="0" borderId="0" xfId="0" applyFont="1"/>
    <xf numFmtId="0" fontId="8" fillId="0" borderId="0" xfId="0" applyFont="1" applyAlignment="1">
      <alignment horizontal="center"/>
    </xf>
    <xf numFmtId="3" fontId="9" fillId="0" borderId="0" xfId="0" applyNumberFormat="1" applyFont="1"/>
    <xf numFmtId="0" fontId="14" fillId="0" borderId="0" xfId="0" applyFont="1" applyAlignment="1">
      <alignment horizontal="right"/>
    </xf>
    <xf numFmtId="3" fontId="9" fillId="0" borderId="2" xfId="0" applyNumberFormat="1" applyFont="1" applyBorder="1"/>
    <xf numFmtId="0" fontId="8" fillId="9" borderId="33" xfId="0" applyFont="1" applyFill="1" applyBorder="1" applyAlignment="1">
      <alignment horizontal="center"/>
    </xf>
    <xf numFmtId="3" fontId="9" fillId="9" borderId="2" xfId="0" applyNumberFormat="1" applyFont="1" applyFill="1" applyBorder="1"/>
    <xf numFmtId="3" fontId="14" fillId="9" borderId="9" xfId="0" applyNumberFormat="1" applyFont="1" applyFill="1" applyBorder="1"/>
    <xf numFmtId="165" fontId="14" fillId="3" borderId="40" xfId="4" applyNumberFormat="1" applyFont="1" applyFill="1" applyBorder="1"/>
    <xf numFmtId="165" fontId="14" fillId="3" borderId="19" xfId="4" applyNumberFormat="1" applyFont="1" applyFill="1" applyBorder="1"/>
    <xf numFmtId="165" fontId="14" fillId="3" borderId="41" xfId="4" applyNumberFormat="1" applyFont="1" applyFill="1" applyBorder="1"/>
    <xf numFmtId="0" fontId="14" fillId="3" borderId="7" xfId="0" applyFont="1" applyFill="1" applyBorder="1" applyAlignment="1">
      <alignment horizontal="right"/>
    </xf>
    <xf numFmtId="3" fontId="9" fillId="0" borderId="21" xfId="0" applyNumberFormat="1" applyFont="1" applyBorder="1"/>
    <xf numFmtId="3" fontId="9" fillId="9" borderId="21" xfId="0" applyNumberFormat="1" applyFont="1" applyFill="1" applyBorder="1"/>
    <xf numFmtId="3" fontId="14" fillId="0" borderId="20" xfId="0" applyNumberFormat="1" applyFont="1" applyBorder="1"/>
    <xf numFmtId="0" fontId="9" fillId="0" borderId="0" xfId="0" applyFont="1" applyFill="1"/>
    <xf numFmtId="0" fontId="14" fillId="0" borderId="0" xfId="0" applyFont="1" applyFill="1" applyBorder="1"/>
    <xf numFmtId="0" fontId="9" fillId="0" borderId="0" xfId="0" applyFont="1" applyFill="1" applyBorder="1"/>
    <xf numFmtId="0" fontId="14" fillId="0" borderId="0" xfId="0" applyFont="1" applyFill="1" applyBorder="1" applyAlignment="1">
      <alignment horizontal="right"/>
    </xf>
    <xf numFmtId="3" fontId="14" fillId="0" borderId="0" xfId="0" applyNumberFormat="1" applyFont="1" applyFill="1" applyBorder="1"/>
    <xf numFmtId="165" fontId="14" fillId="0" borderId="0" xfId="4" applyNumberFormat="1" applyFont="1" applyFill="1" applyBorder="1"/>
    <xf numFmtId="10" fontId="19" fillId="8" borderId="2" xfId="0" applyNumberFormat="1" applyFont="1" applyFill="1" applyBorder="1"/>
    <xf numFmtId="3" fontId="0" fillId="0" borderId="0" xfId="0" applyNumberFormat="1" applyFill="1"/>
    <xf numFmtId="0" fontId="17" fillId="0" borderId="0" xfId="0" applyFont="1"/>
    <xf numFmtId="164" fontId="0" fillId="0" borderId="0" xfId="3" applyNumberFormat="1" applyFont="1"/>
    <xf numFmtId="3" fontId="14" fillId="0" borderId="0" xfId="0" applyNumberFormat="1" applyFont="1"/>
    <xf numFmtId="166" fontId="0" fillId="0" borderId="0" xfId="5" applyNumberFormat="1" applyFont="1"/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/>
    </xf>
    <xf numFmtId="3" fontId="13" fillId="4" borderId="42" xfId="2" applyNumberFormat="1" applyFont="1" applyFill="1" applyBorder="1"/>
    <xf numFmtId="3" fontId="2" fillId="4" borderId="33" xfId="0" applyNumberFormat="1" applyFont="1" applyFill="1" applyBorder="1"/>
    <xf numFmtId="3" fontId="2" fillId="4" borderId="34" xfId="0" applyNumberFormat="1" applyFont="1" applyFill="1" applyBorder="1"/>
    <xf numFmtId="164" fontId="2" fillId="7" borderId="31" xfId="0" applyNumberFormat="1" applyFont="1" applyFill="1" applyBorder="1"/>
    <xf numFmtId="3" fontId="2" fillId="4" borderId="43" xfId="0" applyNumberFormat="1" applyFont="1" applyFill="1" applyBorder="1"/>
    <xf numFmtId="0" fontId="2" fillId="0" borderId="0" xfId="0" applyFont="1" applyFill="1" applyBorder="1" applyAlignment="1">
      <alignment wrapText="1"/>
    </xf>
    <xf numFmtId="41" fontId="2" fillId="0" borderId="2" xfId="3" applyNumberFormat="1" applyFont="1" applyFill="1" applyBorder="1"/>
    <xf numFmtId="2" fontId="2" fillId="0" borderId="2" xfId="0" applyNumberFormat="1" applyFont="1" applyFill="1" applyBorder="1"/>
    <xf numFmtId="2" fontId="2" fillId="0" borderId="2" xfId="0" applyNumberFormat="1" applyFont="1" applyFill="1" applyBorder="1" applyAlignment="1">
      <alignment wrapText="1"/>
    </xf>
    <xf numFmtId="164" fontId="2" fillId="0" borderId="3" xfId="0" applyNumberFormat="1" applyFont="1" applyFill="1" applyBorder="1"/>
    <xf numFmtId="164" fontId="2" fillId="0" borderId="0" xfId="3" applyNumberFormat="1" applyFont="1"/>
    <xf numFmtId="3" fontId="2" fillId="10" borderId="2" xfId="0" applyNumberFormat="1" applyFont="1" applyFill="1" applyBorder="1"/>
    <xf numFmtId="3" fontId="2" fillId="10" borderId="29" xfId="0" applyNumberFormat="1" applyFont="1" applyFill="1" applyBorder="1"/>
    <xf numFmtId="3" fontId="2" fillId="11" borderId="31" xfId="0" applyNumberFormat="1" applyFont="1" applyFill="1" applyBorder="1"/>
    <xf numFmtId="3" fontId="2" fillId="11" borderId="2" xfId="0" applyNumberFormat="1" applyFont="1" applyFill="1" applyBorder="1"/>
    <xf numFmtId="3" fontId="2" fillId="11" borderId="29" xfId="0" applyNumberFormat="1" applyFont="1" applyFill="1" applyBorder="1"/>
    <xf numFmtId="3" fontId="13" fillId="11" borderId="29" xfId="0" applyNumberFormat="1" applyFont="1" applyFill="1" applyBorder="1"/>
    <xf numFmtId="164" fontId="2" fillId="7" borderId="28" xfId="0" applyNumberFormat="1" applyFont="1" applyFill="1" applyBorder="1"/>
    <xf numFmtId="43" fontId="2" fillId="0" borderId="2" xfId="3" applyNumberFormat="1" applyFont="1" applyBorder="1"/>
    <xf numFmtId="0" fontId="14" fillId="0" borderId="0" xfId="0" applyFont="1" applyAlignment="1">
      <alignment horizontal="center"/>
    </xf>
    <xf numFmtId="0" fontId="1" fillId="0" borderId="2" xfId="1" applyBorder="1"/>
    <xf numFmtId="3" fontId="1" fillId="0" borderId="2" xfId="1" applyNumberFormat="1" applyBorder="1"/>
    <xf numFmtId="0" fontId="1" fillId="0" borderId="3" xfId="1" applyBorder="1"/>
    <xf numFmtId="3" fontId="1" fillId="3" borderId="31" xfId="1" applyNumberFormat="1" applyFill="1" applyBorder="1"/>
    <xf numFmtId="3" fontId="1" fillId="3" borderId="2" xfId="1" applyNumberFormat="1" applyFill="1" applyBorder="1"/>
    <xf numFmtId="3" fontId="1" fillId="3" borderId="29" xfId="1" applyNumberFormat="1" applyFill="1" applyBorder="1"/>
    <xf numFmtId="3" fontId="1" fillId="6" borderId="31" xfId="1" applyNumberFormat="1" applyFill="1" applyBorder="1"/>
    <xf numFmtId="3" fontId="1" fillId="4" borderId="2" xfId="1" applyNumberFormat="1" applyFill="1" applyBorder="1"/>
    <xf numFmtId="3" fontId="1" fillId="4" borderId="29" xfId="1" applyNumberFormat="1" applyFill="1" applyBorder="1"/>
    <xf numFmtId="3" fontId="1" fillId="6" borderId="4" xfId="1" applyNumberFormat="1" applyFill="1" applyBorder="1"/>
    <xf numFmtId="3" fontId="1" fillId="3" borderId="3" xfId="1" applyNumberFormat="1" applyFill="1" applyBorder="1"/>
    <xf numFmtId="0" fontId="1" fillId="9" borderId="31" xfId="1" applyFill="1" applyBorder="1"/>
    <xf numFmtId="0" fontId="1" fillId="9" borderId="2" xfId="1" applyFill="1" applyBorder="1"/>
    <xf numFmtId="3" fontId="1" fillId="9" borderId="29" xfId="1" applyNumberFormat="1" applyFill="1" applyBorder="1"/>
    <xf numFmtId="0" fontId="1" fillId="0" borderId="0" xfId="1"/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3" fontId="14" fillId="3" borderId="36" xfId="0" applyNumberFormat="1" applyFont="1" applyFill="1" applyBorder="1"/>
    <xf numFmtId="0" fontId="1" fillId="3" borderId="7" xfId="0" applyFont="1" applyFill="1" applyBorder="1" applyAlignment="1">
      <alignment horizontal="center" wrapText="1"/>
    </xf>
    <xf numFmtId="164" fontId="7" fillId="7" borderId="25" xfId="0" applyNumberFormat="1" applyFont="1" applyFill="1" applyBorder="1"/>
    <xf numFmtId="164" fontId="7" fillId="7" borderId="28" xfId="0" applyNumberFormat="1" applyFont="1" applyFill="1" applyBorder="1"/>
    <xf numFmtId="164" fontId="0" fillId="0" borderId="14" xfId="3" applyNumberFormat="1" applyFont="1" applyFill="1" applyBorder="1" applyAlignment="1"/>
    <xf numFmtId="164" fontId="0" fillId="0" borderId="14" xfId="3" applyNumberFormat="1" applyFont="1" applyBorder="1" applyAlignment="1"/>
    <xf numFmtId="164" fontId="0" fillId="0" borderId="16" xfId="3" applyNumberFormat="1" applyFont="1" applyFill="1" applyBorder="1" applyAlignment="1"/>
    <xf numFmtId="10" fontId="7" fillId="8" borderId="25" xfId="0" applyNumberFormat="1" applyFont="1" applyFill="1" applyBorder="1"/>
    <xf numFmtId="10" fontId="2" fillId="8" borderId="31" xfId="0" applyNumberFormat="1" applyFont="1" applyFill="1" applyBorder="1"/>
    <xf numFmtId="10" fontId="1" fillId="8" borderId="31" xfId="0" applyNumberFormat="1" applyFont="1" applyFill="1" applyBorder="1"/>
    <xf numFmtId="10" fontId="2" fillId="8" borderId="32" xfId="0" applyNumberFormat="1" applyFont="1" applyFill="1" applyBorder="1"/>
    <xf numFmtId="0" fontId="0" fillId="0" borderId="0" xfId="0" applyFill="1" applyBorder="1" applyAlignment="1"/>
    <xf numFmtId="0" fontId="0" fillId="0" borderId="0" xfId="0" applyBorder="1" applyAlignment="1"/>
    <xf numFmtId="0" fontId="1" fillId="0" borderId="13" xfId="0" applyFont="1" applyFill="1" applyBorder="1" applyAlignment="1"/>
    <xf numFmtId="0" fontId="0" fillId="0" borderId="13" xfId="0" applyBorder="1"/>
    <xf numFmtId="0" fontId="8" fillId="0" borderId="0" xfId="0" applyFont="1" applyFill="1"/>
    <xf numFmtId="0" fontId="1" fillId="3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44" xfId="0" applyFont="1" applyBorder="1"/>
    <xf numFmtId="0" fontId="0" fillId="0" borderId="44" xfId="0" applyBorder="1"/>
    <xf numFmtId="0" fontId="5" fillId="0" borderId="0" xfId="0" applyFont="1" applyBorder="1" applyAlignment="1">
      <alignment wrapText="1"/>
    </xf>
    <xf numFmtId="3" fontId="2" fillId="11" borderId="6" xfId="0" applyNumberFormat="1" applyFont="1" applyFill="1" applyBorder="1"/>
    <xf numFmtId="3" fontId="2" fillId="10" borderId="6" xfId="0" applyNumberFormat="1" applyFont="1" applyFill="1" applyBorder="1"/>
    <xf numFmtId="0" fontId="14" fillId="0" borderId="39" xfId="0" applyFont="1" applyFill="1" applyBorder="1"/>
    <xf numFmtId="3" fontId="14" fillId="0" borderId="39" xfId="0" applyNumberFormat="1" applyFont="1" applyFill="1" applyBorder="1"/>
    <xf numFmtId="0" fontId="14" fillId="0" borderId="45" xfId="0" applyFont="1" applyFill="1" applyBorder="1"/>
    <xf numFmtId="3" fontId="13" fillId="4" borderId="30" xfId="2" applyNumberFormat="1" applyFont="1" applyFill="1" applyBorder="1"/>
    <xf numFmtId="3" fontId="13" fillId="9" borderId="36" xfId="2" applyNumberFormat="1" applyFont="1" applyFill="1" applyBorder="1"/>
    <xf numFmtId="3" fontId="13" fillId="9" borderId="20" xfId="2" applyNumberFormat="1" applyFont="1" applyFill="1" applyBorder="1"/>
    <xf numFmtId="3" fontId="13" fillId="9" borderId="30" xfId="2" applyNumberFormat="1" applyFont="1" applyFill="1" applyBorder="1"/>
    <xf numFmtId="0" fontId="2" fillId="0" borderId="31" xfId="0" applyFont="1" applyBorder="1"/>
    <xf numFmtId="0" fontId="13" fillId="0" borderId="31" xfId="0" applyFont="1" applyBorder="1"/>
    <xf numFmtId="0" fontId="13" fillId="0" borderId="46" xfId="0" applyFont="1" applyFill="1" applyBorder="1" applyAlignment="1">
      <alignment horizontal="left"/>
    </xf>
    <xf numFmtId="0" fontId="2" fillId="0" borderId="46" xfId="0" applyFont="1" applyFill="1" applyBorder="1" applyAlignment="1">
      <alignment horizontal="left"/>
    </xf>
    <xf numFmtId="0" fontId="1" fillId="0" borderId="31" xfId="1" applyBorder="1"/>
    <xf numFmtId="10" fontId="14" fillId="8" borderId="31" xfId="0" applyNumberFormat="1" applyFont="1" applyFill="1" applyBorder="1"/>
    <xf numFmtId="0" fontId="13" fillId="0" borderId="31" xfId="0" applyFont="1" applyFill="1" applyBorder="1"/>
    <xf numFmtId="0" fontId="14" fillId="0" borderId="4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8" borderId="0" xfId="0" applyFont="1" applyFill="1" applyAlignment="1">
      <alignment wrapText="1"/>
    </xf>
    <xf numFmtId="3" fontId="14" fillId="6" borderId="48" xfId="0" applyNumberFormat="1" applyFont="1" applyFill="1" applyBorder="1"/>
    <xf numFmtId="3" fontId="14" fillId="6" borderId="49" xfId="0" applyNumberFormat="1" applyFont="1" applyFill="1" applyBorder="1"/>
    <xf numFmtId="0" fontId="14" fillId="9" borderId="50" xfId="0" applyFont="1" applyFill="1" applyBorder="1"/>
    <xf numFmtId="3" fontId="14" fillId="3" borderId="30" xfId="0" applyNumberFormat="1" applyFont="1" applyFill="1" applyBorder="1"/>
    <xf numFmtId="3" fontId="14" fillId="4" borderId="30" xfId="0" applyNumberFormat="1" applyFont="1" applyFill="1" applyBorder="1"/>
    <xf numFmtId="3" fontId="14" fillId="3" borderId="50" xfId="0" applyNumberFormat="1" applyFont="1" applyFill="1" applyBorder="1"/>
    <xf numFmtId="0" fontId="0" fillId="0" borderId="16" xfId="0" applyBorder="1"/>
    <xf numFmtId="3" fontId="14" fillId="6" borderId="52" xfId="0" applyNumberFormat="1" applyFont="1" applyFill="1" applyBorder="1"/>
    <xf numFmtId="3" fontId="13" fillId="6" borderId="51" xfId="0" applyNumberFormat="1" applyFont="1" applyFill="1" applyBorder="1"/>
    <xf numFmtId="3" fontId="16" fillId="6" borderId="31" xfId="0" applyNumberFormat="1" applyFont="1" applyFill="1" applyBorder="1"/>
    <xf numFmtId="0" fontId="21" fillId="0" borderId="0" xfId="0" applyFont="1"/>
    <xf numFmtId="0" fontId="1" fillId="5" borderId="12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</cellXfs>
  <cellStyles count="6">
    <cellStyle name="Comma" xfId="4" builtinId="3"/>
    <cellStyle name="Currency" xfId="5" builtinId="4"/>
    <cellStyle name="Input" xfId="2" builtinId="20"/>
    <cellStyle name="Normal" xfId="0" builtinId="0"/>
    <cellStyle name="Percent" xfId="3" builtinId="5"/>
    <cellStyle name="RowLevel_1" xfId="1" builtinId="1" iLevel="0"/>
  </cellStyles>
  <dxfs count="0"/>
  <tableStyles count="0" defaultTableStyle="TableStyleMedium9" defaultPivotStyle="PivotStyleLight16"/>
  <colors>
    <mruColors>
      <color rgb="FFFF00FF"/>
      <color rgb="FFFFFF99"/>
      <color rgb="FFFFFFCC"/>
      <color rgb="FFDAEEF3"/>
      <color rgb="FFCCFFCC"/>
      <color rgb="FFFCCFAA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M116"/>
  <sheetViews>
    <sheetView tabSelected="1" zoomScale="90" zoomScaleNormal="9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8" sqref="A38"/>
    </sheetView>
  </sheetViews>
  <sheetFormatPr defaultRowHeight="12.75" outlineLevelRow="1" x14ac:dyDescent="0.2"/>
  <cols>
    <col min="1" max="1" width="30.42578125" customWidth="1"/>
    <col min="2" max="2" width="8.7109375" customWidth="1"/>
    <col min="3" max="4" width="9.28515625" customWidth="1"/>
    <col min="5" max="5" width="8.140625" customWidth="1"/>
    <col min="6" max="6" width="9.140625" bestFit="1" customWidth="1"/>
    <col min="7" max="8" width="7.85546875" customWidth="1"/>
    <col min="9" max="11" width="9.28515625" style="15" customWidth="1"/>
    <col min="12" max="12" width="7.85546875" style="15" customWidth="1"/>
    <col min="13" max="15" width="9.28515625" style="15" customWidth="1"/>
    <col min="16" max="16" width="7.85546875" style="15" customWidth="1"/>
    <col min="17" max="19" width="9.28515625" style="15" customWidth="1"/>
    <col min="20" max="20" width="7.85546875" style="15" customWidth="1"/>
    <col min="21" max="23" width="9.28515625" style="15" customWidth="1"/>
    <col min="24" max="24" width="7.85546875" style="15" customWidth="1"/>
    <col min="25" max="27" width="9.28515625" style="15" customWidth="1"/>
    <col min="28" max="28" width="9.7109375" style="15" customWidth="1"/>
    <col min="29" max="29" width="9.5703125" style="15" customWidth="1"/>
    <col min="30" max="30" width="12.85546875" style="15" customWidth="1"/>
  </cols>
  <sheetData>
    <row r="1" spans="1:39" ht="18" customHeight="1" x14ac:dyDescent="0.2">
      <c r="A1" s="2" t="s">
        <v>61</v>
      </c>
      <c r="B1" s="2"/>
      <c r="C1" s="2"/>
      <c r="G1" t="s">
        <v>0</v>
      </c>
      <c r="I1" s="15" t="s">
        <v>0</v>
      </c>
      <c r="J1" s="15" t="s">
        <v>0</v>
      </c>
      <c r="K1" s="15" t="s">
        <v>0</v>
      </c>
      <c r="O1" s="12" t="s">
        <v>0</v>
      </c>
      <c r="P1" s="12"/>
    </row>
    <row r="2" spans="1:39" ht="55.5" customHeight="1" x14ac:dyDescent="0.25">
      <c r="A2" s="318" t="s">
        <v>60</v>
      </c>
      <c r="B2" s="291"/>
      <c r="C2" s="291"/>
      <c r="D2" s="291"/>
      <c r="E2" s="288"/>
      <c r="F2" s="288"/>
      <c r="G2" s="288"/>
      <c r="H2" t="s">
        <v>1</v>
      </c>
      <c r="I2" s="16">
        <v>1.03</v>
      </c>
      <c r="O2" s="12"/>
      <c r="P2" s="12"/>
    </row>
    <row r="3" spans="1:39" ht="18" customHeight="1" thickBot="1" x14ac:dyDescent="0.25">
      <c r="A3" s="318" t="s">
        <v>63</v>
      </c>
      <c r="B3" s="287"/>
      <c r="C3" s="288"/>
      <c r="D3" s="288"/>
      <c r="E3" s="288"/>
      <c r="F3" s="288"/>
      <c r="G3" s="288"/>
      <c r="L3" s="193" t="s">
        <v>49</v>
      </c>
    </row>
    <row r="4" spans="1:39" ht="18" customHeight="1" thickBot="1" x14ac:dyDescent="0.25">
      <c r="A4" s="289" t="s">
        <v>62</v>
      </c>
      <c r="B4" s="289"/>
      <c r="C4" s="290"/>
      <c r="D4" s="290"/>
      <c r="E4" s="290"/>
      <c r="F4" s="290"/>
      <c r="G4" s="290"/>
      <c r="H4" s="332" t="s">
        <v>28</v>
      </c>
      <c r="I4" s="333"/>
      <c r="J4" s="333"/>
      <c r="K4" s="334"/>
      <c r="L4" s="337" t="s">
        <v>2</v>
      </c>
      <c r="M4" s="338"/>
      <c r="N4" s="338"/>
      <c r="O4" s="338"/>
      <c r="P4" s="332" t="s">
        <v>3</v>
      </c>
      <c r="Q4" s="339"/>
      <c r="R4" s="339"/>
      <c r="S4" s="340"/>
      <c r="T4" s="337" t="s">
        <v>26</v>
      </c>
      <c r="U4" s="338"/>
      <c r="V4" s="338"/>
      <c r="W4" s="338"/>
      <c r="X4" s="332" t="s">
        <v>4</v>
      </c>
      <c r="Y4" s="339"/>
      <c r="Z4" s="339"/>
      <c r="AA4" s="340"/>
      <c r="AB4" s="335" t="s">
        <v>5</v>
      </c>
      <c r="AC4" s="335"/>
      <c r="AD4" s="336"/>
    </row>
    <row r="5" spans="1:39" s="52" customFormat="1" ht="39" thickBot="1" x14ac:dyDescent="0.25">
      <c r="A5" s="316" t="s">
        <v>6</v>
      </c>
      <c r="B5" s="54" t="s">
        <v>56</v>
      </c>
      <c r="C5" s="39" t="s">
        <v>7</v>
      </c>
      <c r="D5" s="39" t="s">
        <v>64</v>
      </c>
      <c r="E5" s="144" t="s">
        <v>65</v>
      </c>
      <c r="F5" s="144" t="s">
        <v>43</v>
      </c>
      <c r="G5" s="41" t="s">
        <v>8</v>
      </c>
      <c r="H5" s="270" t="s">
        <v>55</v>
      </c>
      <c r="I5" s="268" t="s">
        <v>9</v>
      </c>
      <c r="J5" s="43" t="s">
        <v>10</v>
      </c>
      <c r="K5" s="44" t="s">
        <v>11</v>
      </c>
      <c r="L5" s="45" t="s">
        <v>48</v>
      </c>
      <c r="M5" s="46" t="s">
        <v>9</v>
      </c>
      <c r="N5" s="46" t="s">
        <v>10</v>
      </c>
      <c r="O5" s="46" t="s">
        <v>11</v>
      </c>
      <c r="P5" s="227" t="s">
        <v>31</v>
      </c>
      <c r="Q5" s="285" t="s">
        <v>9</v>
      </c>
      <c r="R5" s="228" t="s">
        <v>10</v>
      </c>
      <c r="S5" s="229" t="s">
        <v>11</v>
      </c>
      <c r="T5" s="230" t="s">
        <v>32</v>
      </c>
      <c r="U5" s="286" t="s">
        <v>9</v>
      </c>
      <c r="V5" s="226" t="s">
        <v>10</v>
      </c>
      <c r="W5" s="231" t="s">
        <v>11</v>
      </c>
      <c r="X5" s="227" t="s">
        <v>33</v>
      </c>
      <c r="Y5" s="285" t="s">
        <v>9</v>
      </c>
      <c r="Z5" s="224" t="s">
        <v>10</v>
      </c>
      <c r="AA5" s="225" t="s">
        <v>11</v>
      </c>
      <c r="AB5" s="49" t="s">
        <v>9</v>
      </c>
      <c r="AC5" s="50" t="s">
        <v>10</v>
      </c>
      <c r="AD5" s="51" t="s">
        <v>11</v>
      </c>
    </row>
    <row r="6" spans="1:39" ht="14.25" customHeight="1" thickBot="1" x14ac:dyDescent="0.3">
      <c r="A6" s="330"/>
      <c r="B6" s="34"/>
      <c r="C6" s="21">
        <v>100000</v>
      </c>
      <c r="D6" s="36">
        <v>9</v>
      </c>
      <c r="E6" s="13">
        <v>1</v>
      </c>
      <c r="F6" s="38" t="s">
        <v>38</v>
      </c>
      <c r="G6" s="145">
        <f t="shared" ref="G6:G18" si="0">VLOOKUP(F6,$A$93:$B$103,2)</f>
        <v>0.31900000000000001</v>
      </c>
      <c r="H6" s="271">
        <f>E6/D6</f>
        <v>0.1111111111111111</v>
      </c>
      <c r="I6" s="246">
        <f>ROUND((C6/D6*E6),0)</f>
        <v>11111</v>
      </c>
      <c r="J6" s="17">
        <f t="shared" ref="J6:J10" si="1">ROUND((I6*$G6),0)</f>
        <v>3544</v>
      </c>
      <c r="K6" s="155">
        <f>SUM(I6:J6)</f>
        <v>14655</v>
      </c>
      <c r="L6" s="112">
        <f t="shared" ref="L6:L18" si="2">H6</f>
        <v>0.1111111111111111</v>
      </c>
      <c r="M6" s="243">
        <f>I6*1.03</f>
        <v>11444.33</v>
      </c>
      <c r="N6" s="113">
        <f t="shared" ref="N6:N10" si="3">ROUND((M6*$G6),0)</f>
        <v>3651</v>
      </c>
      <c r="O6" s="114">
        <f t="shared" ref="O6:O18" si="4">SUM(M6:N6)</f>
        <v>15095.33</v>
      </c>
      <c r="P6" s="112">
        <f>L6</f>
        <v>0.1111111111111111</v>
      </c>
      <c r="Q6" s="292">
        <f>M6*1.03</f>
        <v>11787.659900000001</v>
      </c>
      <c r="R6" s="154">
        <f t="shared" ref="R6:R10" si="5">ROUND((Q6*$G6),0)</f>
        <v>3760</v>
      </c>
      <c r="S6" s="155">
        <f>SUM(Q6:R6)</f>
        <v>15547.659900000001</v>
      </c>
      <c r="T6" s="112">
        <f>P6</f>
        <v>0.1111111111111111</v>
      </c>
      <c r="U6" s="293">
        <v>0</v>
      </c>
      <c r="V6" s="236">
        <f t="shared" ref="V6:V18" si="6">ROUND((U6*$G6),0)</f>
        <v>0</v>
      </c>
      <c r="W6" s="114">
        <f>SUM(U6:V6)</f>
        <v>0</v>
      </c>
      <c r="X6" s="112">
        <v>0</v>
      </c>
      <c r="Y6" s="292">
        <f>ROUND(D6*X6*$I$2^4,0)</f>
        <v>0</v>
      </c>
      <c r="Z6" s="154">
        <f>ROUND((Y6*$G6),0)</f>
        <v>0</v>
      </c>
      <c r="AA6" s="155">
        <f>SUM(Y6:Z6)</f>
        <v>0</v>
      </c>
      <c r="AB6" s="128">
        <f t="shared" ref="AB6:AD7" si="7">SUM(I6+M6+Q6+U6+Y6)</f>
        <v>34342.9899</v>
      </c>
      <c r="AC6" s="129">
        <f t="shared" si="7"/>
        <v>10955</v>
      </c>
      <c r="AD6" s="130">
        <f t="shared" si="7"/>
        <v>45297.9899</v>
      </c>
    </row>
    <row r="7" spans="1:39" ht="14.25" customHeight="1" thickBot="1" x14ac:dyDescent="0.3">
      <c r="A7" s="330"/>
      <c r="B7" s="34"/>
      <c r="C7" s="21"/>
      <c r="D7" s="36"/>
      <c r="E7" s="13">
        <f>H7*3</f>
        <v>0</v>
      </c>
      <c r="F7" s="38" t="s">
        <v>38</v>
      </c>
      <c r="G7" s="145">
        <f t="shared" si="0"/>
        <v>0.31900000000000001</v>
      </c>
      <c r="H7" s="271">
        <v>0</v>
      </c>
      <c r="I7" s="246">
        <f>ROUND((D7*H7),0)</f>
        <v>0</v>
      </c>
      <c r="J7" s="17">
        <f t="shared" ref="J7" si="8">ROUND((I7*$G7),0)</f>
        <v>0</v>
      </c>
      <c r="K7" s="155">
        <f>SUM(I7:J7)</f>
        <v>0</v>
      </c>
      <c r="L7" s="112">
        <f t="shared" ref="L7" si="9">H7</f>
        <v>0</v>
      </c>
      <c r="M7" s="243">
        <v>0</v>
      </c>
      <c r="N7" s="113">
        <f t="shared" ref="N7" si="10">ROUND((M7*$G7),0)</f>
        <v>0</v>
      </c>
      <c r="O7" s="114">
        <f t="shared" ref="O7" si="11">SUM(M7:N7)</f>
        <v>0</v>
      </c>
      <c r="P7" s="112">
        <f>L7</f>
        <v>0</v>
      </c>
      <c r="Q7" s="292">
        <v>0</v>
      </c>
      <c r="R7" s="154">
        <f t="shared" ref="R7" si="12">ROUND((Q7*$G7),0)</f>
        <v>0</v>
      </c>
      <c r="S7" s="155">
        <f>SUM(Q7:R7)</f>
        <v>0</v>
      </c>
      <c r="T7" s="112">
        <f>P7</f>
        <v>0</v>
      </c>
      <c r="U7" s="293">
        <v>0</v>
      </c>
      <c r="V7" s="236">
        <f t="shared" ref="V7" si="13">ROUND((U7*$G7),0)</f>
        <v>0</v>
      </c>
      <c r="W7" s="114">
        <f>SUM(U7:V7)</f>
        <v>0</v>
      </c>
      <c r="X7" s="112">
        <v>0</v>
      </c>
      <c r="Y7" s="292">
        <f>ROUND(D7*X7*$I$2^4,0)</f>
        <v>0</v>
      </c>
      <c r="Z7" s="154">
        <f>ROUND((Y7*$G7),0)</f>
        <v>0</v>
      </c>
      <c r="AA7" s="155">
        <f>SUM(Y7:Z7)</f>
        <v>0</v>
      </c>
      <c r="AB7" s="128">
        <f t="shared" si="7"/>
        <v>0</v>
      </c>
      <c r="AC7" s="129">
        <f t="shared" si="7"/>
        <v>0</v>
      </c>
      <c r="AD7" s="130">
        <f t="shared" si="7"/>
        <v>0</v>
      </c>
    </row>
    <row r="8" spans="1:39" s="9" customFormat="1" ht="14.25" customHeight="1" thickBot="1" x14ac:dyDescent="0.3">
      <c r="A8" s="330"/>
      <c r="B8" s="11"/>
      <c r="C8" s="238"/>
      <c r="D8" s="36">
        <f>C8*$I$2</f>
        <v>0</v>
      </c>
      <c r="E8" s="239">
        <f t="shared" ref="E8:E18" si="14">H8*12</f>
        <v>0</v>
      </c>
      <c r="F8" s="240" t="s">
        <v>46</v>
      </c>
      <c r="G8" s="241">
        <f t="shared" si="0"/>
        <v>0.311</v>
      </c>
      <c r="H8" s="271">
        <v>0</v>
      </c>
      <c r="I8" s="246">
        <f>ROUND((D8*H8),0)</f>
        <v>0</v>
      </c>
      <c r="J8" s="246">
        <f t="shared" si="1"/>
        <v>0</v>
      </c>
      <c r="K8" s="247">
        <f>SUM(I8:J8)</f>
        <v>0</v>
      </c>
      <c r="L8" s="235">
        <f t="shared" si="2"/>
        <v>0</v>
      </c>
      <c r="M8" s="243">
        <f>ROUND($D8*L8*$I$2,0)</f>
        <v>0</v>
      </c>
      <c r="N8" s="243">
        <f t="shared" si="3"/>
        <v>0</v>
      </c>
      <c r="O8" s="244">
        <f t="shared" si="4"/>
        <v>0</v>
      </c>
      <c r="P8" s="235">
        <f>L8</f>
        <v>0</v>
      </c>
      <c r="Q8" s="246">
        <f>ROUND(D8*P8*$I$2^2,0)</f>
        <v>0</v>
      </c>
      <c r="R8" s="246">
        <f t="shared" si="5"/>
        <v>0</v>
      </c>
      <c r="S8" s="247">
        <f>SUM(Q8:R8)</f>
        <v>0</v>
      </c>
      <c r="T8" s="235">
        <f>P8</f>
        <v>0</v>
      </c>
      <c r="U8" s="243">
        <f>ROUND(D8*T8*$I$2^3,0)</f>
        <v>0</v>
      </c>
      <c r="V8" s="243">
        <f t="shared" si="6"/>
        <v>0</v>
      </c>
      <c r="W8" s="244">
        <f t="shared" ref="W8:W18" si="15">SUM(U8:V8)</f>
        <v>0</v>
      </c>
      <c r="X8" s="235">
        <v>0</v>
      </c>
      <c r="Y8" s="246">
        <f>ROUND(D8*X8*$I$2^4,0)</f>
        <v>0</v>
      </c>
      <c r="Z8" s="246">
        <f t="shared" ref="Z8:Z18" si="16">ROUND((Y8*$G8),0)</f>
        <v>0</v>
      </c>
      <c r="AA8" s="247">
        <f t="shared" ref="AA8:AA18" si="17">SUM(Y8:Z8)</f>
        <v>0</v>
      </c>
      <c r="AB8" s="131">
        <f t="shared" ref="AB8:AB18" si="18">SUM(I8+M8+Q8+U8+Y8)</f>
        <v>0</v>
      </c>
      <c r="AC8" s="32">
        <f t="shared" ref="AC8:AC17" si="19">SUM(J8+N8+R8+V8+Z8)</f>
        <v>0</v>
      </c>
      <c r="AD8" s="132">
        <f t="shared" ref="AD8:AD18" si="20">SUM(K8+O8+S8+W8+AA8)</f>
        <v>0</v>
      </c>
      <c r="AL8" s="242"/>
      <c r="AM8" s="242"/>
    </row>
    <row r="9" spans="1:39" ht="14.25" customHeight="1" thickBot="1" x14ac:dyDescent="0.25">
      <c r="A9" s="301"/>
      <c r="B9" s="11"/>
      <c r="C9" s="21"/>
      <c r="D9" s="36">
        <f>C9*$I$2</f>
        <v>0</v>
      </c>
      <c r="E9" s="13">
        <f>H9*6</f>
        <v>0</v>
      </c>
      <c r="F9" s="31" t="s">
        <v>42</v>
      </c>
      <c r="G9" s="146">
        <f t="shared" si="0"/>
        <v>6.2E-2</v>
      </c>
      <c r="H9" s="271">
        <v>0</v>
      </c>
      <c r="I9" s="17">
        <f>ROUND((D9*H9),0)</f>
        <v>0</v>
      </c>
      <c r="J9" s="17">
        <f t="shared" si="1"/>
        <v>0</v>
      </c>
      <c r="K9" s="157">
        <f t="shared" ref="K9:K10" si="21">SUM(I9:J9)</f>
        <v>0</v>
      </c>
      <c r="L9" s="235">
        <f t="shared" si="2"/>
        <v>0</v>
      </c>
      <c r="M9" s="23">
        <f>ROUND($D9*L9*$I$2,0)</f>
        <v>0</v>
      </c>
      <c r="N9" s="23">
        <f t="shared" si="3"/>
        <v>0</v>
      </c>
      <c r="O9" s="115">
        <f t="shared" si="4"/>
        <v>0</v>
      </c>
      <c r="P9" s="235">
        <f t="shared" ref="P9:P18" si="22">L9</f>
        <v>0</v>
      </c>
      <c r="Q9" s="17">
        <f>ROUND(D9*P9*$I$2^2,0)</f>
        <v>0</v>
      </c>
      <c r="R9" s="17">
        <f t="shared" si="5"/>
        <v>0</v>
      </c>
      <c r="S9" s="157">
        <f t="shared" ref="S9:S10" si="23">SUM(Q9:R9)</f>
        <v>0</v>
      </c>
      <c r="T9" s="235">
        <f t="shared" ref="T9:T18" si="24">P9</f>
        <v>0</v>
      </c>
      <c r="U9" s="23">
        <f>ROUND(D9*T9*$I$2^3,0)</f>
        <v>0</v>
      </c>
      <c r="V9" s="23">
        <f t="shared" si="6"/>
        <v>0</v>
      </c>
      <c r="W9" s="115">
        <f t="shared" si="15"/>
        <v>0</v>
      </c>
      <c r="X9" s="235">
        <v>0</v>
      </c>
      <c r="Y9" s="17">
        <f>ROUND(D9*X9*$I$2^4,0)</f>
        <v>0</v>
      </c>
      <c r="Z9" s="17">
        <f t="shared" si="16"/>
        <v>0</v>
      </c>
      <c r="AA9" s="157">
        <f t="shared" si="17"/>
        <v>0</v>
      </c>
      <c r="AB9" s="131">
        <f t="shared" si="18"/>
        <v>0</v>
      </c>
      <c r="AC9" s="32">
        <f t="shared" ref="AC9:AC10" si="25">SUM(J9+N9+R9+V9+Z9)</f>
        <v>0</v>
      </c>
      <c r="AD9" s="132">
        <f t="shared" si="20"/>
        <v>0</v>
      </c>
      <c r="AL9" s="221"/>
      <c r="AM9" s="221"/>
    </row>
    <row r="10" spans="1:39" ht="14.25" customHeight="1" thickBot="1" x14ac:dyDescent="0.25">
      <c r="A10" s="301"/>
      <c r="B10" s="3"/>
      <c r="C10" s="21"/>
      <c r="D10" s="36">
        <f>C10*$I$2</f>
        <v>0</v>
      </c>
      <c r="E10" s="13">
        <f>H10*6</f>
        <v>0</v>
      </c>
      <c r="F10" s="31" t="s">
        <v>42</v>
      </c>
      <c r="G10" s="146">
        <f t="shared" si="0"/>
        <v>6.2E-2</v>
      </c>
      <c r="H10" s="271">
        <v>0</v>
      </c>
      <c r="I10" s="17">
        <f>ROUND((D10*H10),0)</f>
        <v>0</v>
      </c>
      <c r="J10" s="17">
        <f t="shared" si="1"/>
        <v>0</v>
      </c>
      <c r="K10" s="157">
        <f t="shared" si="21"/>
        <v>0</v>
      </c>
      <c r="L10" s="235">
        <f t="shared" si="2"/>
        <v>0</v>
      </c>
      <c r="M10" s="23">
        <f>ROUND($D10*L10*$I$2,0)</f>
        <v>0</v>
      </c>
      <c r="N10" s="23">
        <f t="shared" si="3"/>
        <v>0</v>
      </c>
      <c r="O10" s="115">
        <f t="shared" si="4"/>
        <v>0</v>
      </c>
      <c r="P10" s="235">
        <f t="shared" si="22"/>
        <v>0</v>
      </c>
      <c r="Q10" s="17">
        <f>ROUND(D10*P10*$I$2^2,0)</f>
        <v>0</v>
      </c>
      <c r="R10" s="17">
        <f t="shared" si="5"/>
        <v>0</v>
      </c>
      <c r="S10" s="157">
        <f t="shared" si="23"/>
        <v>0</v>
      </c>
      <c r="T10" s="235">
        <f t="shared" si="24"/>
        <v>0</v>
      </c>
      <c r="U10" s="23">
        <f>ROUND(D10*T10*$I$2^3,0)</f>
        <v>0</v>
      </c>
      <c r="V10" s="23">
        <f t="shared" si="6"/>
        <v>0</v>
      </c>
      <c r="W10" s="115">
        <f t="shared" si="15"/>
        <v>0</v>
      </c>
      <c r="X10" s="235">
        <v>0</v>
      </c>
      <c r="Y10" s="17">
        <f>ROUND(D10*X10*$I$2^4,0)</f>
        <v>0</v>
      </c>
      <c r="Z10" s="17">
        <f t="shared" si="16"/>
        <v>0</v>
      </c>
      <c r="AA10" s="157">
        <f t="shared" si="17"/>
        <v>0</v>
      </c>
      <c r="AB10" s="131">
        <f t="shared" si="18"/>
        <v>0</v>
      </c>
      <c r="AC10" s="32">
        <f t="shared" si="25"/>
        <v>0</v>
      </c>
      <c r="AD10" s="132">
        <f t="shared" si="20"/>
        <v>0</v>
      </c>
      <c r="AL10" s="221"/>
      <c r="AM10" s="221"/>
    </row>
    <row r="11" spans="1:39" ht="14.25" customHeight="1" thickBot="1" x14ac:dyDescent="0.25">
      <c r="A11" s="301"/>
      <c r="B11" s="3"/>
      <c r="C11" s="21"/>
      <c r="D11" s="36">
        <f>C11*$I$2</f>
        <v>0</v>
      </c>
      <c r="E11" s="13">
        <f t="shared" si="14"/>
        <v>0</v>
      </c>
      <c r="F11" s="31" t="s">
        <v>44</v>
      </c>
      <c r="G11" s="146">
        <f t="shared" si="0"/>
        <v>0</v>
      </c>
      <c r="H11" s="271">
        <v>0</v>
      </c>
      <c r="I11" s="17">
        <f>ROUND((D11*H11),0)</f>
        <v>0</v>
      </c>
      <c r="J11" s="17">
        <f t="shared" ref="J11:J18" si="26">ROUND((I11*$G11),0)</f>
        <v>0</v>
      </c>
      <c r="K11" s="157">
        <f t="shared" ref="K11:K18" si="27">SUM(I11:J11)</f>
        <v>0</v>
      </c>
      <c r="L11" s="235">
        <f t="shared" si="2"/>
        <v>0</v>
      </c>
      <c r="M11" s="23">
        <f>ROUND($D11*L11*$I$2,0)</f>
        <v>0</v>
      </c>
      <c r="N11" s="23">
        <f t="shared" ref="N11:N18" si="28">ROUND((M11*$G11),0)</f>
        <v>0</v>
      </c>
      <c r="O11" s="115">
        <f t="shared" si="4"/>
        <v>0</v>
      </c>
      <c r="P11" s="235">
        <f t="shared" si="22"/>
        <v>0</v>
      </c>
      <c r="Q11" s="17">
        <f>ROUND(D11*P11*$I$2^2,0)</f>
        <v>0</v>
      </c>
      <c r="R11" s="17">
        <f t="shared" ref="R11:R17" si="29">ROUND((Q11*$G11),0)</f>
        <v>0</v>
      </c>
      <c r="S11" s="157">
        <f t="shared" ref="S11:S17" si="30">SUM(Q11:R11)</f>
        <v>0</v>
      </c>
      <c r="T11" s="235">
        <f t="shared" si="24"/>
        <v>0</v>
      </c>
      <c r="U11" s="23">
        <f>ROUND(D11*T11*$I$2^3,0)</f>
        <v>0</v>
      </c>
      <c r="V11" s="23">
        <f t="shared" si="6"/>
        <v>0</v>
      </c>
      <c r="W11" s="115">
        <f t="shared" si="15"/>
        <v>0</v>
      </c>
      <c r="X11" s="235">
        <v>0</v>
      </c>
      <c r="Y11" s="17">
        <f>ROUND(D11*X11*$I$2^4,0)</f>
        <v>0</v>
      </c>
      <c r="Z11" s="17">
        <f t="shared" si="16"/>
        <v>0</v>
      </c>
      <c r="AA11" s="157">
        <f t="shared" si="17"/>
        <v>0</v>
      </c>
      <c r="AB11" s="131">
        <f t="shared" si="18"/>
        <v>0</v>
      </c>
      <c r="AC11" s="32">
        <f t="shared" si="19"/>
        <v>0</v>
      </c>
      <c r="AD11" s="132">
        <f t="shared" si="20"/>
        <v>0</v>
      </c>
      <c r="AL11" s="221"/>
      <c r="AM11" s="221"/>
    </row>
    <row r="12" spans="1:39" ht="14.25" customHeight="1" thickBot="1" x14ac:dyDescent="0.25">
      <c r="A12" s="301"/>
      <c r="B12" s="3"/>
      <c r="C12" s="21"/>
      <c r="D12" s="36">
        <f>C12*$I$2</f>
        <v>0</v>
      </c>
      <c r="E12" s="13">
        <f t="shared" si="14"/>
        <v>0</v>
      </c>
      <c r="F12" s="31" t="s">
        <v>51</v>
      </c>
      <c r="G12" s="146">
        <f t="shared" si="0"/>
        <v>0</v>
      </c>
      <c r="H12" s="271">
        <v>0</v>
      </c>
      <c r="I12" s="17">
        <f>ROUND((D12*H12),0)</f>
        <v>0</v>
      </c>
      <c r="J12" s="17">
        <f t="shared" ref="J12:J14" si="31">ROUND((I12*$G12),0)</f>
        <v>0</v>
      </c>
      <c r="K12" s="157">
        <f t="shared" ref="K12:K14" si="32">SUM(I12:J12)</f>
        <v>0</v>
      </c>
      <c r="L12" s="235">
        <f t="shared" si="2"/>
        <v>0</v>
      </c>
      <c r="M12" s="23">
        <f>ROUND($D12*L12*$I$2,0)</f>
        <v>0</v>
      </c>
      <c r="N12" s="23">
        <f t="shared" ref="N12:N14" si="33">ROUND((M12*$G12),0)</f>
        <v>0</v>
      </c>
      <c r="O12" s="115">
        <f t="shared" ref="O12:O14" si="34">SUM(M12:N12)</f>
        <v>0</v>
      </c>
      <c r="P12" s="235">
        <f t="shared" si="22"/>
        <v>0</v>
      </c>
      <c r="Q12" s="17">
        <f>ROUND(D12*P12*$I$2^2,0)</f>
        <v>0</v>
      </c>
      <c r="R12" s="17">
        <f t="shared" ref="R12:R14" si="35">ROUND((Q12*$G12),0)</f>
        <v>0</v>
      </c>
      <c r="S12" s="157">
        <f t="shared" ref="S12:S14" si="36">SUM(Q12:R12)</f>
        <v>0</v>
      </c>
      <c r="T12" s="235">
        <f t="shared" ref="T12:T14" si="37">P12</f>
        <v>0</v>
      </c>
      <c r="U12" s="23">
        <f>ROUND(D12*T12*$I$2^3,0)</f>
        <v>0</v>
      </c>
      <c r="V12" s="23">
        <f t="shared" ref="V12:V14" si="38">ROUND((U12*$G12),0)</f>
        <v>0</v>
      </c>
      <c r="W12" s="115">
        <f t="shared" ref="W12:W14" si="39">SUM(U12:V12)</f>
        <v>0</v>
      </c>
      <c r="X12" s="235">
        <v>0</v>
      </c>
      <c r="Y12" s="17">
        <f>ROUND(D12*X12*$I$2^4,0)</f>
        <v>0</v>
      </c>
      <c r="Z12" s="17">
        <f t="shared" ref="Z12:Z14" si="40">ROUND((Y12*$G12),0)</f>
        <v>0</v>
      </c>
      <c r="AA12" s="157">
        <f t="shared" ref="AA12:AA14" si="41">SUM(Y12:Z12)</f>
        <v>0</v>
      </c>
      <c r="AB12" s="131">
        <f t="shared" ref="AB12:AB14" si="42">SUM(I12+M12+Q12+U12+Y12)</f>
        <v>0</v>
      </c>
      <c r="AC12" s="32">
        <f t="shared" ref="AC12:AC14" si="43">SUM(J12+N12+R12+V12+Z12)</f>
        <v>0</v>
      </c>
      <c r="AD12" s="132">
        <f t="shared" ref="AD12:AD14" si="44">SUM(K12+O12+S12+W12+AA12)</f>
        <v>0</v>
      </c>
      <c r="AL12" s="221"/>
      <c r="AM12" s="221"/>
    </row>
    <row r="13" spans="1:39" ht="14.25" hidden="1" customHeight="1" x14ac:dyDescent="0.25">
      <c r="A13" s="301"/>
      <c r="B13" s="3"/>
      <c r="C13" s="21"/>
      <c r="D13" s="36">
        <f>C13*$I$2</f>
        <v>0</v>
      </c>
      <c r="E13" s="13">
        <f t="shared" si="14"/>
        <v>0</v>
      </c>
      <c r="F13" s="31" t="s">
        <v>51</v>
      </c>
      <c r="G13" s="146">
        <f t="shared" si="0"/>
        <v>0</v>
      </c>
      <c r="H13" s="272">
        <v>0</v>
      </c>
      <c r="I13" s="17">
        <f>ROUND((D13*H13),0)</f>
        <v>0</v>
      </c>
      <c r="J13" s="17">
        <f t="shared" si="31"/>
        <v>0</v>
      </c>
      <c r="K13" s="157">
        <f t="shared" si="32"/>
        <v>0</v>
      </c>
      <c r="L13" s="235">
        <f t="shared" si="2"/>
        <v>0</v>
      </c>
      <c r="M13" s="23">
        <f>ROUND($D13*L13*$I$2,0)</f>
        <v>0</v>
      </c>
      <c r="N13" s="23">
        <f t="shared" si="33"/>
        <v>0</v>
      </c>
      <c r="O13" s="115">
        <f t="shared" si="34"/>
        <v>0</v>
      </c>
      <c r="P13" s="235">
        <f t="shared" si="22"/>
        <v>0</v>
      </c>
      <c r="Q13" s="17">
        <f>ROUND(D13*P13*$I$2^2,0)</f>
        <v>0</v>
      </c>
      <c r="R13" s="17">
        <f t="shared" si="35"/>
        <v>0</v>
      </c>
      <c r="S13" s="157">
        <f t="shared" si="36"/>
        <v>0</v>
      </c>
      <c r="T13" s="235">
        <f t="shared" si="37"/>
        <v>0</v>
      </c>
      <c r="U13" s="23">
        <f>ROUND(D13*T13*$I$2^3,0)</f>
        <v>0</v>
      </c>
      <c r="V13" s="23">
        <f t="shared" si="38"/>
        <v>0</v>
      </c>
      <c r="W13" s="115">
        <f t="shared" si="39"/>
        <v>0</v>
      </c>
      <c r="X13" s="235">
        <f t="shared" ref="X13:X14" si="45">T13</f>
        <v>0</v>
      </c>
      <c r="Y13" s="17">
        <f>ROUND(D13*X13*$I$2^4,0)</f>
        <v>0</v>
      </c>
      <c r="Z13" s="17">
        <f t="shared" si="40"/>
        <v>0</v>
      </c>
      <c r="AA13" s="157">
        <f t="shared" si="41"/>
        <v>0</v>
      </c>
      <c r="AB13" s="131">
        <f t="shared" si="42"/>
        <v>0</v>
      </c>
      <c r="AC13" s="32">
        <f t="shared" si="43"/>
        <v>0</v>
      </c>
      <c r="AD13" s="132">
        <f t="shared" si="44"/>
        <v>0</v>
      </c>
      <c r="AL13" s="221"/>
      <c r="AM13" s="221"/>
    </row>
    <row r="14" spans="1:39" ht="14.25" hidden="1" customHeight="1" x14ac:dyDescent="0.25">
      <c r="A14" s="301"/>
      <c r="B14" s="3"/>
      <c r="C14" s="21"/>
      <c r="D14" s="36">
        <f>C14*$I$2</f>
        <v>0</v>
      </c>
      <c r="E14" s="13">
        <f t="shared" si="14"/>
        <v>0</v>
      </c>
      <c r="F14" s="31" t="s">
        <v>51</v>
      </c>
      <c r="G14" s="146">
        <f t="shared" si="0"/>
        <v>0</v>
      </c>
      <c r="H14" s="272">
        <v>0</v>
      </c>
      <c r="I14" s="17">
        <f>ROUND((D14*H14),0)</f>
        <v>0</v>
      </c>
      <c r="J14" s="17">
        <f t="shared" si="31"/>
        <v>0</v>
      </c>
      <c r="K14" s="157">
        <f t="shared" si="32"/>
        <v>0</v>
      </c>
      <c r="L14" s="235">
        <f t="shared" si="2"/>
        <v>0</v>
      </c>
      <c r="M14" s="23">
        <f>ROUND($D14*L14*$I$2,0)</f>
        <v>0</v>
      </c>
      <c r="N14" s="23">
        <f t="shared" si="33"/>
        <v>0</v>
      </c>
      <c r="O14" s="115">
        <f t="shared" si="34"/>
        <v>0</v>
      </c>
      <c r="P14" s="235">
        <f t="shared" si="22"/>
        <v>0</v>
      </c>
      <c r="Q14" s="17">
        <f>ROUND(D14*P14*$I$2^2,0)</f>
        <v>0</v>
      </c>
      <c r="R14" s="17">
        <f t="shared" si="35"/>
        <v>0</v>
      </c>
      <c r="S14" s="157">
        <f t="shared" si="36"/>
        <v>0</v>
      </c>
      <c r="T14" s="235">
        <f t="shared" si="37"/>
        <v>0</v>
      </c>
      <c r="U14" s="23">
        <f>ROUND(D14*T14*$I$2^3,0)</f>
        <v>0</v>
      </c>
      <c r="V14" s="23">
        <f t="shared" si="38"/>
        <v>0</v>
      </c>
      <c r="W14" s="115">
        <f t="shared" si="39"/>
        <v>0</v>
      </c>
      <c r="X14" s="235">
        <f t="shared" si="45"/>
        <v>0</v>
      </c>
      <c r="Y14" s="17">
        <f>ROUND(D14*X14*$I$2^4,0)</f>
        <v>0</v>
      </c>
      <c r="Z14" s="17">
        <f t="shared" si="40"/>
        <v>0</v>
      </c>
      <c r="AA14" s="157">
        <f t="shared" si="41"/>
        <v>0</v>
      </c>
      <c r="AB14" s="131">
        <f t="shared" si="42"/>
        <v>0</v>
      </c>
      <c r="AC14" s="32">
        <f t="shared" si="43"/>
        <v>0</v>
      </c>
      <c r="AD14" s="132">
        <f t="shared" si="44"/>
        <v>0</v>
      </c>
      <c r="AL14" s="221"/>
      <c r="AM14" s="221"/>
    </row>
    <row r="15" spans="1:39" ht="14.25" hidden="1" customHeight="1" x14ac:dyDescent="0.25">
      <c r="A15" s="301"/>
      <c r="B15" s="3"/>
      <c r="C15" s="250"/>
      <c r="D15" s="36">
        <f>C15*$I$2</f>
        <v>0</v>
      </c>
      <c r="E15" s="13">
        <f t="shared" si="14"/>
        <v>0</v>
      </c>
      <c r="F15" s="31" t="s">
        <v>51</v>
      </c>
      <c r="G15" s="146">
        <f t="shared" si="0"/>
        <v>0</v>
      </c>
      <c r="H15" s="272">
        <v>0</v>
      </c>
      <c r="I15" s="17">
        <f>ROUND((D15*H15),0)</f>
        <v>0</v>
      </c>
      <c r="J15" s="17">
        <f t="shared" ref="J15" si="46">ROUND((I15*$G15),0)</f>
        <v>0</v>
      </c>
      <c r="K15" s="157">
        <f t="shared" ref="K15" si="47">SUM(I15:J15)</f>
        <v>0</v>
      </c>
      <c r="L15" s="235">
        <f t="shared" si="2"/>
        <v>0</v>
      </c>
      <c r="M15" s="23">
        <f>ROUND($D15*L15*$I$2,0)</f>
        <v>0</v>
      </c>
      <c r="N15" s="23">
        <f t="shared" ref="N15" si="48">ROUND((M15*$G15),0)</f>
        <v>0</v>
      </c>
      <c r="O15" s="115">
        <f t="shared" ref="O15" si="49">SUM(M15:N15)</f>
        <v>0</v>
      </c>
      <c r="P15" s="235">
        <f t="shared" si="22"/>
        <v>0</v>
      </c>
      <c r="Q15" s="17">
        <f>ROUND(D15*P15*$I$2^2,0)</f>
        <v>0</v>
      </c>
      <c r="R15" s="17">
        <f t="shared" ref="R15" si="50">ROUND((Q15*$G15),0)</f>
        <v>0</v>
      </c>
      <c r="S15" s="157">
        <f t="shared" ref="S15" si="51">SUM(Q15:R15)</f>
        <v>0</v>
      </c>
      <c r="T15" s="235">
        <f t="shared" ref="T15" si="52">P15</f>
        <v>0</v>
      </c>
      <c r="U15" s="23">
        <f>ROUND(D15*T15*$I$2^3,0)</f>
        <v>0</v>
      </c>
      <c r="V15" s="23">
        <f t="shared" ref="V15" si="53">ROUND((U15*$G15),0)</f>
        <v>0</v>
      </c>
      <c r="W15" s="115">
        <f t="shared" ref="W15" si="54">SUM(U15:V15)</f>
        <v>0</v>
      </c>
      <c r="X15" s="235">
        <f t="shared" ref="X15" si="55">T15</f>
        <v>0</v>
      </c>
      <c r="Y15" s="17">
        <f>ROUND(D15*X15*$I$2^4,0)</f>
        <v>0</v>
      </c>
      <c r="Z15" s="17">
        <f t="shared" ref="Z15" si="56">ROUND((Y15*$G15),0)</f>
        <v>0</v>
      </c>
      <c r="AA15" s="157">
        <f t="shared" ref="AA15" si="57">SUM(Y15:Z15)</f>
        <v>0</v>
      </c>
      <c r="AB15" s="131">
        <f t="shared" ref="AB15" si="58">SUM(I15+M15+Q15+U15+Y15)</f>
        <v>0</v>
      </c>
      <c r="AC15" s="32">
        <f t="shared" ref="AC15" si="59">SUM(J15+N15+R15+V15+Z15)</f>
        <v>0</v>
      </c>
      <c r="AD15" s="132">
        <f t="shared" ref="AD15" si="60">SUM(K15+O15+S15+W15+AA15)</f>
        <v>0</v>
      </c>
      <c r="AL15" s="221"/>
      <c r="AM15" s="221"/>
    </row>
    <row r="16" spans="1:39" ht="14.25" hidden="1" customHeight="1" x14ac:dyDescent="0.25">
      <c r="A16" s="301"/>
      <c r="B16" s="3"/>
      <c r="C16" s="21"/>
      <c r="D16" s="36">
        <f>C16*$I$2</f>
        <v>0</v>
      </c>
      <c r="E16" s="13">
        <f t="shared" si="14"/>
        <v>0</v>
      </c>
      <c r="F16" s="31" t="s">
        <v>51</v>
      </c>
      <c r="G16" s="146">
        <f t="shared" si="0"/>
        <v>0</v>
      </c>
      <c r="H16" s="235">
        <v>0</v>
      </c>
      <c r="I16" s="17">
        <f>ROUND((D16*H16),0)</f>
        <v>0</v>
      </c>
      <c r="J16" s="17">
        <f t="shared" si="26"/>
        <v>0</v>
      </c>
      <c r="K16" s="157">
        <f t="shared" si="27"/>
        <v>0</v>
      </c>
      <c r="L16" s="235">
        <f t="shared" si="2"/>
        <v>0</v>
      </c>
      <c r="M16" s="23">
        <f>ROUND($D16*L16*$I$2,0)</f>
        <v>0</v>
      </c>
      <c r="N16" s="23">
        <f t="shared" si="28"/>
        <v>0</v>
      </c>
      <c r="O16" s="115">
        <f t="shared" si="4"/>
        <v>0</v>
      </c>
      <c r="P16" s="235">
        <f t="shared" si="22"/>
        <v>0</v>
      </c>
      <c r="Q16" s="17">
        <f>ROUND(D16*P16*$I$2^2,0)</f>
        <v>0</v>
      </c>
      <c r="R16" s="17">
        <f t="shared" si="29"/>
        <v>0</v>
      </c>
      <c r="S16" s="157">
        <f t="shared" si="30"/>
        <v>0</v>
      </c>
      <c r="T16" s="235">
        <f t="shared" si="24"/>
        <v>0</v>
      </c>
      <c r="U16" s="23">
        <f>ROUND(D16*T16*$I$2^3,0)</f>
        <v>0</v>
      </c>
      <c r="V16" s="23">
        <f t="shared" si="6"/>
        <v>0</v>
      </c>
      <c r="W16" s="115">
        <f t="shared" si="15"/>
        <v>0</v>
      </c>
      <c r="X16" s="235">
        <f t="shared" ref="X16:X18" si="61">T16</f>
        <v>0</v>
      </c>
      <c r="Y16" s="17">
        <f>ROUND(D16*X16*$I$2^4,0)</f>
        <v>0</v>
      </c>
      <c r="Z16" s="17">
        <f t="shared" si="16"/>
        <v>0</v>
      </c>
      <c r="AA16" s="157">
        <f t="shared" si="17"/>
        <v>0</v>
      </c>
      <c r="AB16" s="131">
        <f t="shared" si="18"/>
        <v>0</v>
      </c>
      <c r="AC16" s="32">
        <f t="shared" si="19"/>
        <v>0</v>
      </c>
      <c r="AD16" s="132">
        <f t="shared" si="20"/>
        <v>0</v>
      </c>
      <c r="AL16" s="221"/>
      <c r="AM16" s="221"/>
    </row>
    <row r="17" spans="1:39" ht="14.25" hidden="1" customHeight="1" x14ac:dyDescent="0.25">
      <c r="A17" s="301"/>
      <c r="B17" s="3"/>
      <c r="C17" s="21"/>
      <c r="D17" s="36">
        <f>C17*$I$2</f>
        <v>0</v>
      </c>
      <c r="E17" s="13">
        <f t="shared" si="14"/>
        <v>0</v>
      </c>
      <c r="F17" s="31" t="s">
        <v>51</v>
      </c>
      <c r="G17" s="146">
        <f t="shared" si="0"/>
        <v>0</v>
      </c>
      <c r="H17" s="235">
        <v>0</v>
      </c>
      <c r="I17" s="17">
        <f>ROUND((D17*H17),0)</f>
        <v>0</v>
      </c>
      <c r="J17" s="17">
        <f t="shared" si="26"/>
        <v>0</v>
      </c>
      <c r="K17" s="157">
        <f t="shared" si="27"/>
        <v>0</v>
      </c>
      <c r="L17" s="235">
        <f t="shared" si="2"/>
        <v>0</v>
      </c>
      <c r="M17" s="23">
        <f>ROUND($D17*L17*$I$2,0)</f>
        <v>0</v>
      </c>
      <c r="N17" s="23">
        <f t="shared" si="28"/>
        <v>0</v>
      </c>
      <c r="O17" s="115">
        <f t="shared" si="4"/>
        <v>0</v>
      </c>
      <c r="P17" s="235">
        <f t="shared" si="22"/>
        <v>0</v>
      </c>
      <c r="Q17" s="17">
        <f>ROUND(D17*P17*$I$2^2,0)</f>
        <v>0</v>
      </c>
      <c r="R17" s="17">
        <f t="shared" si="29"/>
        <v>0</v>
      </c>
      <c r="S17" s="157">
        <f t="shared" si="30"/>
        <v>0</v>
      </c>
      <c r="T17" s="235">
        <f t="shared" si="24"/>
        <v>0</v>
      </c>
      <c r="U17" s="23">
        <f>ROUND(D17*T17*$I$2^3,0)</f>
        <v>0</v>
      </c>
      <c r="V17" s="23">
        <f t="shared" si="6"/>
        <v>0</v>
      </c>
      <c r="W17" s="115">
        <f t="shared" si="15"/>
        <v>0</v>
      </c>
      <c r="X17" s="235">
        <f t="shared" si="61"/>
        <v>0</v>
      </c>
      <c r="Y17" s="17">
        <f>ROUND(D17*X17*$I$2^4,0)</f>
        <v>0</v>
      </c>
      <c r="Z17" s="17">
        <f t="shared" si="16"/>
        <v>0</v>
      </c>
      <c r="AA17" s="157">
        <f t="shared" si="17"/>
        <v>0</v>
      </c>
      <c r="AB17" s="131">
        <f t="shared" si="18"/>
        <v>0</v>
      </c>
      <c r="AC17" s="32">
        <f t="shared" si="19"/>
        <v>0</v>
      </c>
      <c r="AD17" s="132">
        <f t="shared" si="20"/>
        <v>0</v>
      </c>
      <c r="AL17" s="221"/>
      <c r="AM17" s="221"/>
    </row>
    <row r="18" spans="1:39" ht="15.2" hidden="1" customHeight="1" thickBot="1" x14ac:dyDescent="0.25">
      <c r="A18" s="301"/>
      <c r="B18" s="3"/>
      <c r="C18" s="21"/>
      <c r="D18" s="36">
        <f>C18*$I$2</f>
        <v>0</v>
      </c>
      <c r="E18" s="13">
        <f t="shared" si="14"/>
        <v>0</v>
      </c>
      <c r="F18" s="31" t="s">
        <v>51</v>
      </c>
      <c r="G18" s="146">
        <f t="shared" si="0"/>
        <v>0</v>
      </c>
      <c r="H18" s="235">
        <v>0</v>
      </c>
      <c r="I18" s="17">
        <f>ROUND((D18*H18),0)</f>
        <v>0</v>
      </c>
      <c r="J18" s="17">
        <f t="shared" si="26"/>
        <v>0</v>
      </c>
      <c r="K18" s="157">
        <f t="shared" si="27"/>
        <v>0</v>
      </c>
      <c r="L18" s="249">
        <f t="shared" si="2"/>
        <v>0</v>
      </c>
      <c r="M18" s="233">
        <f>ROUND($D18*L18*$I$2,0)</f>
        <v>0</v>
      </c>
      <c r="N18" s="233">
        <f t="shared" si="28"/>
        <v>0</v>
      </c>
      <c r="O18" s="234">
        <f t="shared" si="4"/>
        <v>0</v>
      </c>
      <c r="P18" s="235">
        <f t="shared" si="22"/>
        <v>0</v>
      </c>
      <c r="Q18" s="173">
        <f>ROUND(D18*P18*$I$2^2,0)</f>
        <v>0</v>
      </c>
      <c r="R18" s="173">
        <f t="shared" ref="R18" si="62">ROUND((Q18*$G18),0)</f>
        <v>0</v>
      </c>
      <c r="S18" s="174">
        <f t="shared" ref="S18" si="63">SUM(Q18:R18)</f>
        <v>0</v>
      </c>
      <c r="T18" s="235">
        <f t="shared" si="24"/>
        <v>0</v>
      </c>
      <c r="U18" s="233">
        <f>ROUND(D18*T18*$I$2^3,0)</f>
        <v>0</v>
      </c>
      <c r="V18" s="233">
        <f t="shared" si="6"/>
        <v>0</v>
      </c>
      <c r="W18" s="234">
        <f t="shared" si="15"/>
        <v>0</v>
      </c>
      <c r="X18" s="235">
        <f t="shared" si="61"/>
        <v>0</v>
      </c>
      <c r="Y18" s="173">
        <f>ROUND(D18*X18*$I$2^4,0)</f>
        <v>0</v>
      </c>
      <c r="Z18" s="173">
        <f t="shared" si="16"/>
        <v>0</v>
      </c>
      <c r="AA18" s="174">
        <f t="shared" si="17"/>
        <v>0</v>
      </c>
      <c r="AB18" s="131">
        <f t="shared" si="18"/>
        <v>0</v>
      </c>
      <c r="AC18" s="32">
        <f t="shared" ref="AC18" si="64">SUM(J18+N18+R18+V18+Z18)</f>
        <v>0</v>
      </c>
      <c r="AD18" s="132">
        <f t="shared" si="20"/>
        <v>0</v>
      </c>
      <c r="AM18" s="221"/>
    </row>
    <row r="19" spans="1:39" s="66" customFormat="1" ht="13.5" thickBot="1" x14ac:dyDescent="0.25">
      <c r="A19" s="302" t="s">
        <v>12</v>
      </c>
      <c r="B19" s="78"/>
      <c r="C19" s="79" t="s">
        <v>0</v>
      </c>
      <c r="D19" s="79"/>
      <c r="E19" s="80">
        <f>SUM(E6:E18)</f>
        <v>1</v>
      </c>
      <c r="F19" s="80"/>
      <c r="G19" s="147"/>
      <c r="H19" s="116"/>
      <c r="I19" s="158">
        <f>SUM(I6:I18)</f>
        <v>11111</v>
      </c>
      <c r="J19" s="81">
        <f>SUM(J6:J18)</f>
        <v>3544</v>
      </c>
      <c r="K19" s="159">
        <f>SUM(K6:K18)</f>
        <v>14655</v>
      </c>
      <c r="L19" s="116"/>
      <c r="M19" s="232">
        <f>SUM(M6:M18)</f>
        <v>11444.33</v>
      </c>
      <c r="N19" s="232">
        <f>SUM(N6:N18)</f>
        <v>3651</v>
      </c>
      <c r="O19" s="297">
        <f>SUM(O6:O18)</f>
        <v>15095.33</v>
      </c>
      <c r="P19" s="82"/>
      <c r="Q19" s="81">
        <f>SUM(Q6:Q18)</f>
        <v>11787.659900000001</v>
      </c>
      <c r="R19" s="81">
        <f>SUM(R6:R18)</f>
        <v>3760</v>
      </c>
      <c r="S19" s="159">
        <f>SUM(S6:S18)</f>
        <v>15547.659900000001</v>
      </c>
      <c r="T19" s="116"/>
      <c r="U19" s="232">
        <f>SUM(U6:U18)</f>
        <v>0</v>
      </c>
      <c r="V19" s="232">
        <f>SUM(V6:V18)</f>
        <v>0</v>
      </c>
      <c r="W19" s="297">
        <f>SUM(W6:W18)</f>
        <v>0</v>
      </c>
      <c r="X19" s="82"/>
      <c r="Y19" s="81">
        <f t="shared" ref="Y19:AD19" si="65">SUM(Y6:Y18)</f>
        <v>0</v>
      </c>
      <c r="Z19" s="81">
        <f t="shared" si="65"/>
        <v>0</v>
      </c>
      <c r="AA19" s="159">
        <f t="shared" si="65"/>
        <v>0</v>
      </c>
      <c r="AB19" s="298">
        <f t="shared" si="65"/>
        <v>34342.9899</v>
      </c>
      <c r="AC19" s="299">
        <f t="shared" si="65"/>
        <v>10955</v>
      </c>
      <c r="AD19" s="300">
        <f t="shared" si="65"/>
        <v>45297.9899</v>
      </c>
      <c r="AE19" s="86"/>
    </row>
    <row r="20" spans="1:39" s="9" customFormat="1" ht="13.5" thickTop="1" x14ac:dyDescent="0.2">
      <c r="A20" s="301"/>
      <c r="B20" s="3"/>
      <c r="C20" s="6"/>
      <c r="D20" s="6"/>
      <c r="E20" s="13"/>
      <c r="F20" s="13"/>
      <c r="G20" s="148"/>
      <c r="H20" s="118"/>
      <c r="I20" s="156"/>
      <c r="J20" s="74"/>
      <c r="K20" s="157"/>
      <c r="L20" s="118"/>
      <c r="M20" s="23"/>
      <c r="N20" s="23"/>
      <c r="O20" s="115"/>
      <c r="P20" s="107"/>
      <c r="Q20" s="17"/>
      <c r="R20" s="17"/>
      <c r="S20" s="102"/>
      <c r="T20" s="118"/>
      <c r="U20" s="23"/>
      <c r="V20" s="23"/>
      <c r="W20" s="115"/>
      <c r="X20" s="107"/>
      <c r="Y20" s="17"/>
      <c r="Z20" s="17"/>
      <c r="AA20" s="102"/>
      <c r="AB20" s="131"/>
      <c r="AC20" s="32"/>
      <c r="AD20" s="132"/>
      <c r="AE20" s="73"/>
    </row>
    <row r="21" spans="1:39" s="66" customFormat="1" hidden="1" x14ac:dyDescent="0.2">
      <c r="A21" s="302" t="s">
        <v>13</v>
      </c>
      <c r="B21" s="78"/>
      <c r="C21" s="79"/>
      <c r="D21" s="79"/>
      <c r="E21" s="78"/>
      <c r="F21" s="78"/>
      <c r="G21" s="149"/>
      <c r="H21" s="119"/>
      <c r="I21" s="163"/>
      <c r="J21" s="57"/>
      <c r="K21" s="161">
        <f>SUM(K22:K22)</f>
        <v>0</v>
      </c>
      <c r="L21" s="119"/>
      <c r="M21" s="88"/>
      <c r="N21" s="60"/>
      <c r="O21" s="120">
        <f>SUM(O22:O22)</f>
        <v>0</v>
      </c>
      <c r="P21" s="108"/>
      <c r="Q21" s="57"/>
      <c r="R21" s="57"/>
      <c r="S21" s="161">
        <f>SUM(S22:S22)</f>
        <v>0</v>
      </c>
      <c r="T21" s="119"/>
      <c r="U21" s="88"/>
      <c r="V21" s="60"/>
      <c r="W21" s="120">
        <f>SUM(W22:W22)</f>
        <v>0</v>
      </c>
      <c r="X21" s="108"/>
      <c r="Y21" s="57"/>
      <c r="Z21" s="57"/>
      <c r="AA21" s="161">
        <f>SUM(AA22:AA22)</f>
        <v>0</v>
      </c>
      <c r="AB21" s="137"/>
      <c r="AC21" s="89"/>
      <c r="AD21" s="136">
        <f>K21+O21+S21+W21+AA21</f>
        <v>0</v>
      </c>
    </row>
    <row r="22" spans="1:39" s="9" customFormat="1" hidden="1" x14ac:dyDescent="0.2">
      <c r="A22" s="301"/>
      <c r="B22" s="3"/>
      <c r="C22" s="6"/>
      <c r="D22" s="6"/>
      <c r="E22" s="3"/>
      <c r="F22" s="3"/>
      <c r="G22" s="150"/>
      <c r="H22" s="118"/>
      <c r="I22" s="156"/>
      <c r="J22" s="17"/>
      <c r="K22" s="157"/>
      <c r="L22" s="118"/>
      <c r="M22" s="28"/>
      <c r="N22" s="23"/>
      <c r="O22" s="115"/>
      <c r="P22" s="107"/>
      <c r="Q22" s="17"/>
      <c r="R22" s="17"/>
      <c r="S22" s="157"/>
      <c r="T22" s="118"/>
      <c r="U22" s="28"/>
      <c r="V22" s="23"/>
      <c r="W22" s="115"/>
      <c r="X22" s="107"/>
      <c r="Y22" s="17"/>
      <c r="Z22" s="17"/>
      <c r="AA22" s="157"/>
      <c r="AB22" s="138"/>
      <c r="AC22" s="33"/>
      <c r="AD22" s="132"/>
    </row>
    <row r="23" spans="1:39" s="90" customFormat="1" x14ac:dyDescent="0.2">
      <c r="A23" s="302" t="s">
        <v>15</v>
      </c>
      <c r="B23" s="78"/>
      <c r="C23" s="67"/>
      <c r="D23" s="67"/>
      <c r="E23" s="68"/>
      <c r="F23" s="68"/>
      <c r="G23" s="151"/>
      <c r="H23" s="119"/>
      <c r="I23" s="163"/>
      <c r="J23" s="57"/>
      <c r="K23" s="161">
        <v>0</v>
      </c>
      <c r="L23" s="119"/>
      <c r="M23" s="60"/>
      <c r="N23" s="60"/>
      <c r="O23" s="120">
        <v>0</v>
      </c>
      <c r="P23" s="108"/>
      <c r="Q23" s="57" t="s">
        <v>0</v>
      </c>
      <c r="R23" s="57" t="s">
        <v>0</v>
      </c>
      <c r="S23" s="161">
        <v>0</v>
      </c>
      <c r="T23" s="119"/>
      <c r="U23" s="60" t="s">
        <v>0</v>
      </c>
      <c r="V23" s="60" t="s">
        <v>0</v>
      </c>
      <c r="W23" s="120">
        <v>0</v>
      </c>
      <c r="X23" s="108"/>
      <c r="Y23" s="57" t="s">
        <v>0</v>
      </c>
      <c r="Z23" s="57" t="s">
        <v>0</v>
      </c>
      <c r="AA23" s="161">
        <f>SUM(AA24:AA24)</f>
        <v>0</v>
      </c>
      <c r="AB23" s="137"/>
      <c r="AC23" s="89"/>
      <c r="AD23" s="136">
        <f t="shared" ref="AD23:AD29" si="66">K23+O23+S23+W23+AA23</f>
        <v>0</v>
      </c>
    </row>
    <row r="24" spans="1:39" s="90" customFormat="1" x14ac:dyDescent="0.2">
      <c r="A24" s="301"/>
      <c r="B24" s="78"/>
      <c r="C24" s="67"/>
      <c r="D24" s="67"/>
      <c r="E24" s="68"/>
      <c r="F24" s="68"/>
      <c r="G24" s="151"/>
      <c r="H24" s="119"/>
      <c r="I24" s="163"/>
      <c r="J24" s="57"/>
      <c r="K24" s="157"/>
      <c r="L24" s="119"/>
      <c r="M24" s="60"/>
      <c r="N24" s="60"/>
      <c r="O24" s="120"/>
      <c r="P24" s="108"/>
      <c r="Q24" s="57"/>
      <c r="R24" s="57"/>
      <c r="S24" s="161"/>
      <c r="T24" s="119"/>
      <c r="U24" s="60"/>
      <c r="V24" s="60"/>
      <c r="W24" s="120"/>
      <c r="X24" s="108"/>
      <c r="Y24" s="57"/>
      <c r="Z24" s="57"/>
      <c r="AA24" s="161"/>
      <c r="AB24" s="137"/>
      <c r="AC24" s="89"/>
      <c r="AD24" s="132"/>
    </row>
    <row r="25" spans="1:39" s="90" customFormat="1" x14ac:dyDescent="0.2">
      <c r="A25" s="302" t="s">
        <v>57</v>
      </c>
      <c r="B25" s="78"/>
      <c r="C25" s="67"/>
      <c r="D25" s="67"/>
      <c r="E25" s="68"/>
      <c r="F25" s="68"/>
      <c r="G25" s="151"/>
      <c r="H25" s="119"/>
      <c r="I25" s="163"/>
      <c r="J25" s="57"/>
      <c r="K25" s="104">
        <f>SUM(K26:K28)</f>
        <v>0</v>
      </c>
      <c r="L25" s="119"/>
      <c r="M25" s="88"/>
      <c r="N25" s="60"/>
      <c r="O25" s="120">
        <f>SUM(O26:O28)</f>
        <v>0</v>
      </c>
      <c r="P25" s="108"/>
      <c r="Q25" s="57"/>
      <c r="R25" s="57"/>
      <c r="S25" s="104">
        <f>SUM(S26:S28)</f>
        <v>0</v>
      </c>
      <c r="T25" s="119"/>
      <c r="U25" s="88"/>
      <c r="V25" s="60"/>
      <c r="W25" s="120">
        <f>SUM(W26:W28)</f>
        <v>0</v>
      </c>
      <c r="X25" s="108"/>
      <c r="Y25" s="57"/>
      <c r="Z25" s="57"/>
      <c r="AA25" s="104">
        <f>SUM(AA26:AA28)</f>
        <v>0</v>
      </c>
      <c r="AB25" s="135" t="s">
        <v>0</v>
      </c>
      <c r="AC25" s="89"/>
      <c r="AD25" s="136">
        <f t="shared" si="66"/>
        <v>0</v>
      </c>
    </row>
    <row r="26" spans="1:39" s="8" customFormat="1" x14ac:dyDescent="0.2">
      <c r="A26" s="301"/>
      <c r="B26" s="3"/>
      <c r="C26" s="10"/>
      <c r="D26" s="10"/>
      <c r="E26" s="11"/>
      <c r="F26" s="11"/>
      <c r="G26" s="152"/>
      <c r="H26" s="118"/>
      <c r="I26" s="245"/>
      <c r="J26" s="17"/>
      <c r="K26" s="157">
        <v>0</v>
      </c>
      <c r="L26" s="118"/>
      <c r="M26" s="28"/>
      <c r="N26" s="23"/>
      <c r="O26" s="115">
        <v>0</v>
      </c>
      <c r="P26" s="107"/>
      <c r="Q26" s="17"/>
      <c r="R26" s="17"/>
      <c r="S26" s="157">
        <v>0</v>
      </c>
      <c r="T26" s="118"/>
      <c r="U26" s="28"/>
      <c r="V26" s="23"/>
      <c r="W26" s="115">
        <v>0</v>
      </c>
      <c r="X26" s="107"/>
      <c r="Y26" s="17"/>
      <c r="Z26" s="17"/>
      <c r="AA26" s="157"/>
      <c r="AB26" s="131"/>
      <c r="AC26" s="33"/>
      <c r="AD26" s="132">
        <f t="shared" si="66"/>
        <v>0</v>
      </c>
    </row>
    <row r="27" spans="1:39" s="8" customFormat="1" x14ac:dyDescent="0.2">
      <c r="A27" s="301"/>
      <c r="B27" s="3"/>
      <c r="C27" s="10"/>
      <c r="D27" s="10"/>
      <c r="E27" s="11"/>
      <c r="F27" s="11"/>
      <c r="G27" s="152"/>
      <c r="H27" s="118"/>
      <c r="I27" s="156"/>
      <c r="J27" s="17"/>
      <c r="K27" s="157"/>
      <c r="L27" s="118"/>
      <c r="M27" s="28"/>
      <c r="N27" s="23"/>
      <c r="O27" s="115"/>
      <c r="P27" s="107"/>
      <c r="Q27" s="17"/>
      <c r="R27" s="17"/>
      <c r="S27" s="157"/>
      <c r="T27" s="118"/>
      <c r="U27" s="28"/>
      <c r="V27" s="23"/>
      <c r="W27" s="115"/>
      <c r="X27" s="107"/>
      <c r="Y27" s="17"/>
      <c r="Z27" s="17"/>
      <c r="AA27" s="157"/>
      <c r="AB27" s="131"/>
      <c r="AC27" s="33"/>
      <c r="AD27" s="132">
        <f t="shared" si="66"/>
        <v>0</v>
      </c>
    </row>
    <row r="28" spans="1:39" s="8" customFormat="1" x14ac:dyDescent="0.2">
      <c r="A28" s="301"/>
      <c r="B28" s="3"/>
      <c r="C28" s="10"/>
      <c r="D28" s="10"/>
      <c r="E28" s="11"/>
      <c r="F28" s="11"/>
      <c r="G28" s="152"/>
      <c r="H28" s="118"/>
      <c r="I28" s="156"/>
      <c r="J28" s="17"/>
      <c r="K28" s="157"/>
      <c r="L28" s="118"/>
      <c r="M28" s="28"/>
      <c r="N28" s="23"/>
      <c r="O28" s="115"/>
      <c r="P28" s="107"/>
      <c r="Q28" s="17"/>
      <c r="R28" s="17"/>
      <c r="S28" s="157"/>
      <c r="T28" s="118"/>
      <c r="U28" s="28"/>
      <c r="V28" s="23"/>
      <c r="W28" s="115"/>
      <c r="X28" s="107"/>
      <c r="Y28" s="17"/>
      <c r="Z28" s="17"/>
      <c r="AA28" s="157"/>
      <c r="AB28" s="131"/>
      <c r="AC28" s="33"/>
      <c r="AD28" s="132"/>
    </row>
    <row r="29" spans="1:39" s="8" customFormat="1" x14ac:dyDescent="0.2">
      <c r="A29" s="302" t="s">
        <v>54</v>
      </c>
      <c r="B29" s="78"/>
      <c r="C29" s="10"/>
      <c r="D29" s="10"/>
      <c r="E29" s="11"/>
      <c r="F29" s="11"/>
      <c r="G29" s="152"/>
      <c r="H29" s="118"/>
      <c r="I29" s="156"/>
      <c r="J29" s="17"/>
      <c r="K29" s="161">
        <v>0</v>
      </c>
      <c r="L29" s="118"/>
      <c r="M29" s="23"/>
      <c r="N29" s="23"/>
      <c r="O29" s="120">
        <v>0</v>
      </c>
      <c r="P29" s="107"/>
      <c r="Q29" s="17"/>
      <c r="R29" s="17"/>
      <c r="S29" s="161">
        <v>0</v>
      </c>
      <c r="T29" s="118"/>
      <c r="U29" s="23"/>
      <c r="V29" s="23"/>
      <c r="W29" s="120">
        <v>0</v>
      </c>
      <c r="X29" s="107"/>
      <c r="Y29" s="17"/>
      <c r="Z29" s="17"/>
      <c r="AA29" s="161">
        <f>SUM(AA30:AA30)</f>
        <v>0</v>
      </c>
      <c r="AB29" s="138"/>
      <c r="AC29" s="33"/>
      <c r="AD29" s="136">
        <f t="shared" si="66"/>
        <v>0</v>
      </c>
    </row>
    <row r="30" spans="1:39" s="8" customFormat="1" x14ac:dyDescent="0.2">
      <c r="A30" s="301"/>
      <c r="B30" s="3"/>
      <c r="C30" s="10"/>
      <c r="D30" s="10"/>
      <c r="E30" s="11"/>
      <c r="F30" s="11"/>
      <c r="G30" s="152"/>
      <c r="H30" s="118"/>
      <c r="I30" s="156"/>
      <c r="J30" s="17"/>
      <c r="K30" s="157"/>
      <c r="L30" s="118"/>
      <c r="M30" s="23"/>
      <c r="N30" s="23"/>
      <c r="O30" s="115"/>
      <c r="P30" s="107"/>
      <c r="Q30" s="17"/>
      <c r="R30" s="17"/>
      <c r="S30" s="157"/>
      <c r="T30" s="118"/>
      <c r="U30" s="23"/>
      <c r="V30" s="23"/>
      <c r="W30" s="115"/>
      <c r="X30" s="107"/>
      <c r="Y30" s="17"/>
      <c r="Z30" s="17"/>
      <c r="AA30" s="157"/>
      <c r="AB30" s="138"/>
      <c r="AC30" s="33"/>
      <c r="AD30" s="132"/>
    </row>
    <row r="31" spans="1:39" s="66" customFormat="1" hidden="1" x14ac:dyDescent="0.2">
      <c r="A31" s="303" t="s">
        <v>25</v>
      </c>
      <c r="B31" s="87"/>
      <c r="C31" s="63"/>
      <c r="D31" s="63"/>
      <c r="E31" s="63"/>
      <c r="F31" s="63"/>
      <c r="G31" s="87"/>
      <c r="H31" s="119"/>
      <c r="I31" s="160"/>
      <c r="J31" s="64"/>
      <c r="K31" s="161">
        <f>SUM(K32:K32)</f>
        <v>0</v>
      </c>
      <c r="L31" s="119"/>
      <c r="M31" s="60"/>
      <c r="N31" s="60"/>
      <c r="O31" s="120">
        <f>SUM(O32:O32)</f>
        <v>0</v>
      </c>
      <c r="P31" s="108"/>
      <c r="Q31" s="57"/>
      <c r="R31" s="57" t="s">
        <v>0</v>
      </c>
      <c r="S31" s="161">
        <f>SUM(S32:S32)</f>
        <v>0</v>
      </c>
      <c r="T31" s="119"/>
      <c r="U31" s="60"/>
      <c r="V31" s="60" t="s">
        <v>0</v>
      </c>
      <c r="W31" s="120">
        <f>SUM(W32:W32)</f>
        <v>0</v>
      </c>
      <c r="X31" s="108"/>
      <c r="Y31" s="57"/>
      <c r="Z31" s="57" t="s">
        <v>0</v>
      </c>
      <c r="AA31" s="161">
        <f>SUM(AA32:AA32)</f>
        <v>0</v>
      </c>
      <c r="AB31" s="135"/>
      <c r="AC31" s="65"/>
      <c r="AD31" s="136">
        <f>K31+O31+S31+W31+AA31</f>
        <v>0</v>
      </c>
    </row>
    <row r="32" spans="1:39" s="9" customFormat="1" hidden="1" x14ac:dyDescent="0.2">
      <c r="A32" s="304"/>
      <c r="B32" s="19"/>
      <c r="C32" s="75"/>
      <c r="D32" s="75"/>
      <c r="E32" s="75"/>
      <c r="F32" s="75"/>
      <c r="G32" s="19"/>
      <c r="H32" s="118"/>
      <c r="I32" s="162"/>
      <c r="J32" s="76"/>
      <c r="K32" s="157"/>
      <c r="L32" s="118"/>
      <c r="M32" s="23"/>
      <c r="N32" s="23"/>
      <c r="O32" s="115"/>
      <c r="P32" s="107"/>
      <c r="Q32" s="17"/>
      <c r="R32" s="17"/>
      <c r="S32" s="157"/>
      <c r="T32" s="118"/>
      <c r="U32" s="23"/>
      <c r="V32" s="23"/>
      <c r="W32" s="115"/>
      <c r="X32" s="107"/>
      <c r="Y32" s="17"/>
      <c r="Z32" s="17"/>
      <c r="AA32" s="157"/>
      <c r="AB32" s="131"/>
      <c r="AC32" s="32"/>
      <c r="AD32" s="132"/>
    </row>
    <row r="33" spans="1:35" s="90" customFormat="1" hidden="1" x14ac:dyDescent="0.2">
      <c r="A33" s="302" t="s">
        <v>16</v>
      </c>
      <c r="B33" s="78"/>
      <c r="C33" s="67"/>
      <c r="D33" s="67"/>
      <c r="E33" s="68"/>
      <c r="F33" s="68"/>
      <c r="G33" s="151"/>
      <c r="H33" s="119"/>
      <c r="I33" s="163"/>
      <c r="J33" s="57"/>
      <c r="K33" s="161">
        <f>SUM(K34:K34)</f>
        <v>0</v>
      </c>
      <c r="L33" s="119"/>
      <c r="M33" s="60"/>
      <c r="N33" s="60"/>
      <c r="O33" s="120">
        <f>SUM(O34:O34)</f>
        <v>0</v>
      </c>
      <c r="P33" s="108"/>
      <c r="Q33" s="57"/>
      <c r="R33" s="57"/>
      <c r="S33" s="161">
        <f>SUM(S34:S34)</f>
        <v>0</v>
      </c>
      <c r="T33" s="119"/>
      <c r="U33" s="60"/>
      <c r="V33" s="60"/>
      <c r="W33" s="120">
        <f>SUM(W34:W34)</f>
        <v>0</v>
      </c>
      <c r="X33" s="108"/>
      <c r="Y33" s="57"/>
      <c r="Z33" s="57"/>
      <c r="AA33" s="161">
        <f>SUM(AA34:AA34)</f>
        <v>0</v>
      </c>
      <c r="AB33" s="137"/>
      <c r="AC33" s="89"/>
      <c r="AD33" s="136">
        <f t="shared" ref="AD33:AD38" si="67">K33+O33+S33+W33+AA33</f>
        <v>0</v>
      </c>
    </row>
    <row r="34" spans="1:35" s="8" customFormat="1" hidden="1" x14ac:dyDescent="0.2">
      <c r="A34" s="301"/>
      <c r="B34" s="3"/>
      <c r="C34" s="10"/>
      <c r="D34" s="10"/>
      <c r="E34" s="11"/>
      <c r="F34" s="11"/>
      <c r="G34" s="152"/>
      <c r="H34" s="118"/>
      <c r="I34" s="156"/>
      <c r="J34" s="17"/>
      <c r="K34" s="157"/>
      <c r="L34" s="118"/>
      <c r="M34" s="23"/>
      <c r="N34" s="23"/>
      <c r="O34" s="115"/>
      <c r="P34" s="107"/>
      <c r="Q34" s="17"/>
      <c r="R34" s="17"/>
      <c r="S34" s="157"/>
      <c r="T34" s="118"/>
      <c r="U34" s="23"/>
      <c r="V34" s="23"/>
      <c r="W34" s="115"/>
      <c r="X34" s="107"/>
      <c r="Y34" s="17"/>
      <c r="Z34" s="17"/>
      <c r="AA34" s="157"/>
      <c r="AB34" s="138"/>
      <c r="AC34" s="33"/>
      <c r="AD34" s="132"/>
    </row>
    <row r="35" spans="1:35" s="66" customFormat="1" x14ac:dyDescent="0.2">
      <c r="A35" s="302" t="s">
        <v>17</v>
      </c>
      <c r="B35" s="78"/>
      <c r="C35" s="67"/>
      <c r="D35" s="67"/>
      <c r="E35" s="68"/>
      <c r="F35" s="68"/>
      <c r="G35" s="151"/>
      <c r="H35" s="119"/>
      <c r="I35" s="163"/>
      <c r="J35" s="57"/>
      <c r="K35" s="161">
        <f>SUM(K36:K37)</f>
        <v>0</v>
      </c>
      <c r="L35" s="119"/>
      <c r="M35" s="60" t="s">
        <v>0</v>
      </c>
      <c r="N35" s="60"/>
      <c r="O35" s="120">
        <f>SUM(O36:O37)</f>
        <v>0</v>
      </c>
      <c r="P35" s="108"/>
      <c r="Q35" s="57" t="s">
        <v>0</v>
      </c>
      <c r="R35" s="57"/>
      <c r="S35" s="161">
        <f>SUM(S36:S37)</f>
        <v>0</v>
      </c>
      <c r="T35" s="119"/>
      <c r="U35" s="60" t="s">
        <v>0</v>
      </c>
      <c r="V35" s="60"/>
      <c r="W35" s="120">
        <f>SUM(W36:W37)</f>
        <v>0</v>
      </c>
      <c r="X35" s="108"/>
      <c r="Y35" s="57" t="s">
        <v>0</v>
      </c>
      <c r="Z35" s="57"/>
      <c r="AA35" s="161">
        <f>SUM(AA36:AA37)</f>
        <v>0</v>
      </c>
      <c r="AB35" s="137"/>
      <c r="AC35" s="89"/>
      <c r="AD35" s="136">
        <f t="shared" si="67"/>
        <v>0</v>
      </c>
      <c r="AE35" s="90"/>
      <c r="AF35" s="90"/>
      <c r="AG35" s="90"/>
      <c r="AH35" s="90"/>
      <c r="AI35" s="90"/>
    </row>
    <row r="36" spans="1:35" s="9" customFormat="1" x14ac:dyDescent="0.2">
      <c r="A36" s="301"/>
      <c r="B36" s="3"/>
      <c r="C36" s="10"/>
      <c r="D36" s="10"/>
      <c r="E36" s="11"/>
      <c r="F36" s="11"/>
      <c r="G36" s="152"/>
      <c r="H36" s="118"/>
      <c r="I36" s="156"/>
      <c r="J36" s="164"/>
      <c r="K36" s="157">
        <v>0</v>
      </c>
      <c r="L36" s="118"/>
      <c r="M36" s="23"/>
      <c r="N36" s="23"/>
      <c r="O36" s="115">
        <v>0</v>
      </c>
      <c r="P36" s="107"/>
      <c r="Q36" s="17"/>
      <c r="R36" s="17"/>
      <c r="S36" s="157">
        <v>0</v>
      </c>
      <c r="T36" s="118"/>
      <c r="U36" s="23"/>
      <c r="V36" s="23"/>
      <c r="W36" s="115">
        <v>0</v>
      </c>
      <c r="X36" s="107"/>
      <c r="Y36" s="17"/>
      <c r="Z36" s="17"/>
      <c r="AA36" s="157"/>
      <c r="AB36" s="138"/>
      <c r="AC36" s="33"/>
      <c r="AD36" s="132">
        <f t="shared" si="67"/>
        <v>0</v>
      </c>
    </row>
    <row r="37" spans="1:35" s="9" customFormat="1" x14ac:dyDescent="0.2">
      <c r="A37" s="301"/>
      <c r="B37" s="3"/>
      <c r="C37" s="10"/>
      <c r="D37" s="10"/>
      <c r="E37" s="11"/>
      <c r="F37" s="11"/>
      <c r="G37" s="152"/>
      <c r="H37" s="118"/>
      <c r="I37" s="156"/>
      <c r="J37" s="17"/>
      <c r="K37" s="157"/>
      <c r="L37" s="118"/>
      <c r="M37" s="23"/>
      <c r="N37" s="23"/>
      <c r="O37" s="115"/>
      <c r="P37" s="107"/>
      <c r="Q37" s="17"/>
      <c r="R37" s="17"/>
      <c r="S37" s="157"/>
      <c r="T37" s="118"/>
      <c r="U37" s="23"/>
      <c r="V37" s="23"/>
      <c r="W37" s="115"/>
      <c r="X37" s="107"/>
      <c r="Y37" s="17"/>
      <c r="Z37" s="17"/>
      <c r="AA37" s="157"/>
      <c r="AB37" s="138"/>
      <c r="AC37" s="33"/>
      <c r="AD37" s="132"/>
    </row>
    <row r="38" spans="1:35" s="66" customFormat="1" x14ac:dyDescent="0.2">
      <c r="A38" s="302" t="s">
        <v>68</v>
      </c>
      <c r="B38" s="78"/>
      <c r="C38" s="79" t="s">
        <v>0</v>
      </c>
      <c r="D38" s="79"/>
      <c r="E38" s="78"/>
      <c r="F38" s="78"/>
      <c r="G38" s="149"/>
      <c r="H38" s="119"/>
      <c r="I38" s="163"/>
      <c r="J38" s="57"/>
      <c r="K38" s="161">
        <v>0</v>
      </c>
      <c r="L38" s="119"/>
      <c r="M38" s="60"/>
      <c r="N38" s="60"/>
      <c r="O38" s="120">
        <f>ROUND((K38*1.03),0)</f>
        <v>0</v>
      </c>
      <c r="P38" s="108"/>
      <c r="Q38" s="57"/>
      <c r="R38" s="57"/>
      <c r="S38" s="248">
        <f>ROUND((O38*1.03),0)</f>
        <v>0</v>
      </c>
      <c r="T38" s="119"/>
      <c r="U38" s="60"/>
      <c r="V38" s="60"/>
      <c r="W38" s="120">
        <f>ROUND((S38*1.03),0)</f>
        <v>0</v>
      </c>
      <c r="X38" s="108"/>
      <c r="Y38" s="57"/>
      <c r="Z38" s="57"/>
      <c r="AA38" s="248">
        <v>0</v>
      </c>
      <c r="AB38" s="137"/>
      <c r="AC38" s="89"/>
      <c r="AD38" s="136">
        <f t="shared" si="67"/>
        <v>0</v>
      </c>
    </row>
    <row r="39" spans="1:35" s="9" customFormat="1" x14ac:dyDescent="0.2">
      <c r="A39" s="301"/>
      <c r="B39" s="3"/>
      <c r="C39" s="6"/>
      <c r="D39" s="6"/>
      <c r="E39" s="3"/>
      <c r="F39" s="3"/>
      <c r="G39" s="150"/>
      <c r="H39" s="118"/>
      <c r="I39" s="156"/>
      <c r="J39" s="17"/>
      <c r="K39" s="157"/>
      <c r="L39" s="118"/>
      <c r="M39" s="23"/>
      <c r="N39" s="23"/>
      <c r="O39" s="115"/>
      <c r="P39" s="107"/>
      <c r="Q39" s="17"/>
      <c r="R39" s="17"/>
      <c r="S39" s="102"/>
      <c r="T39" s="118"/>
      <c r="U39" s="23"/>
      <c r="V39" s="23"/>
      <c r="W39" s="115"/>
      <c r="X39" s="107"/>
      <c r="Y39" s="17"/>
      <c r="Z39" s="17"/>
      <c r="AA39" s="102"/>
      <c r="AB39" s="138"/>
      <c r="AC39" s="33"/>
      <c r="AD39" s="132"/>
    </row>
    <row r="40" spans="1:35" s="66" customFormat="1" hidden="1" x14ac:dyDescent="0.2">
      <c r="A40" s="302" t="s">
        <v>36</v>
      </c>
      <c r="B40" s="78"/>
      <c r="C40" s="79" t="s">
        <v>0</v>
      </c>
      <c r="D40" s="79"/>
      <c r="E40" s="79"/>
      <c r="F40" s="79"/>
      <c r="G40" s="149"/>
      <c r="H40" s="119"/>
      <c r="I40" s="163"/>
      <c r="J40" s="57"/>
      <c r="K40" s="161">
        <f>SUM(K41:K80)</f>
        <v>0</v>
      </c>
      <c r="L40" s="119"/>
      <c r="M40" s="60"/>
      <c r="N40" s="60"/>
      <c r="O40" s="120">
        <f>SUM(O41:O80)</f>
        <v>0</v>
      </c>
      <c r="P40" s="108"/>
      <c r="Q40" s="57"/>
      <c r="R40" s="57"/>
      <c r="S40" s="161">
        <f>SUM(S41:S80)</f>
        <v>0</v>
      </c>
      <c r="T40" s="119"/>
      <c r="U40" s="60"/>
      <c r="V40" s="60"/>
      <c r="W40" s="120">
        <f>SUM(W41:W80)</f>
        <v>0</v>
      </c>
      <c r="X40" s="108"/>
      <c r="Y40" s="57"/>
      <c r="Z40" s="57"/>
      <c r="AA40" s="161">
        <f>SUM(AA41:AA80)</f>
        <v>0</v>
      </c>
      <c r="AB40" s="137"/>
      <c r="AC40" s="89"/>
      <c r="AD40" s="136">
        <f>K40+O40+S40+W40+AA40</f>
        <v>0</v>
      </c>
    </row>
    <row r="41" spans="1:35" s="9" customFormat="1" hidden="1" outlineLevel="1" x14ac:dyDescent="0.2">
      <c r="A41" s="301" t="str">
        <f>SUBK1!$A$1</f>
        <v>-</v>
      </c>
      <c r="B41" s="3"/>
      <c r="C41" s="6"/>
      <c r="D41" s="6"/>
      <c r="E41" s="6"/>
      <c r="F41" s="6"/>
      <c r="G41" s="150"/>
      <c r="H41" s="121"/>
      <c r="I41" s="156"/>
      <c r="J41" s="17"/>
      <c r="K41" s="165"/>
      <c r="L41" s="121"/>
      <c r="M41" s="24"/>
      <c r="N41" s="24"/>
      <c r="O41" s="122"/>
      <c r="P41" s="109"/>
      <c r="Q41" s="18"/>
      <c r="R41" s="18"/>
      <c r="S41" s="105"/>
      <c r="T41" s="121"/>
      <c r="U41" s="24"/>
      <c r="V41" s="24"/>
      <c r="W41" s="122"/>
      <c r="X41" s="109"/>
      <c r="Y41" s="18"/>
      <c r="Z41" s="18"/>
      <c r="AA41" s="105"/>
      <c r="AB41" s="138"/>
      <c r="AC41" s="33"/>
      <c r="AD41" s="139"/>
    </row>
    <row r="42" spans="1:35" s="9" customFormat="1" hidden="1" outlineLevel="1" x14ac:dyDescent="0.2">
      <c r="A42" s="301" t="s">
        <v>20</v>
      </c>
      <c r="B42" s="3"/>
      <c r="C42" s="6"/>
      <c r="D42" s="6"/>
      <c r="E42" s="3"/>
      <c r="F42" s="3"/>
      <c r="G42" s="150"/>
      <c r="H42" s="118"/>
      <c r="I42" s="156"/>
      <c r="J42" s="17"/>
      <c r="K42" s="157">
        <f>SUBK1!J37</f>
        <v>0</v>
      </c>
      <c r="L42" s="118"/>
      <c r="M42" s="23"/>
      <c r="N42" s="23"/>
      <c r="O42" s="115">
        <f>SUBK1!N37</f>
        <v>0</v>
      </c>
      <c r="P42" s="107"/>
      <c r="Q42" s="17"/>
      <c r="R42" s="17"/>
      <c r="S42" s="157">
        <f>SUBK1!R37</f>
        <v>0</v>
      </c>
      <c r="T42" s="118"/>
      <c r="U42" s="23"/>
      <c r="V42" s="23"/>
      <c r="W42" s="115">
        <f>SUBK1!V37</f>
        <v>0</v>
      </c>
      <c r="X42" s="107"/>
      <c r="Y42" s="17"/>
      <c r="Z42" s="17"/>
      <c r="AA42" s="157">
        <f>SUBK1!Z37</f>
        <v>0</v>
      </c>
      <c r="AB42" s="138"/>
      <c r="AC42" s="33"/>
      <c r="AD42" s="132">
        <f>K42+O42+S42+W42+AA42</f>
        <v>0</v>
      </c>
    </row>
    <row r="43" spans="1:35" s="9" customFormat="1" hidden="1" outlineLevel="1" x14ac:dyDescent="0.2">
      <c r="A43" s="301" t="s">
        <v>45</v>
      </c>
      <c r="B43" s="3"/>
      <c r="C43" s="6"/>
      <c r="D43" s="6"/>
      <c r="E43" s="3"/>
      <c r="F43" s="3"/>
      <c r="G43" s="150"/>
      <c r="H43" s="118"/>
      <c r="I43" s="156"/>
      <c r="J43" s="17"/>
      <c r="K43" s="157">
        <f>SUBK1!J39</f>
        <v>0</v>
      </c>
      <c r="L43" s="118"/>
      <c r="M43" s="23"/>
      <c r="N43" s="23"/>
      <c r="O43" s="115">
        <f>SUBK1!N39</f>
        <v>0</v>
      </c>
      <c r="P43" s="107"/>
      <c r="Q43" s="17"/>
      <c r="R43" s="17"/>
      <c r="S43" s="157">
        <f>SUBK1!R39</f>
        <v>0</v>
      </c>
      <c r="T43" s="118"/>
      <c r="U43" s="23"/>
      <c r="V43" s="23"/>
      <c r="W43" s="115">
        <f>SUBK1!V39</f>
        <v>0</v>
      </c>
      <c r="X43" s="107"/>
      <c r="Y43" s="17"/>
      <c r="Z43" s="17"/>
      <c r="AA43" s="157">
        <f>SUBK1!Z39</f>
        <v>0</v>
      </c>
      <c r="AB43" s="138"/>
      <c r="AC43" s="33"/>
      <c r="AD43" s="132">
        <f>K43+O43+S43+W43+AA43</f>
        <v>0</v>
      </c>
    </row>
    <row r="44" spans="1:35" s="9" customFormat="1" ht="12.95" hidden="1" customHeight="1" collapsed="1" x14ac:dyDescent="0.2">
      <c r="A44" s="301"/>
      <c r="B44" s="3"/>
      <c r="C44" s="6"/>
      <c r="D44" s="6"/>
      <c r="E44" s="3"/>
      <c r="F44" s="3"/>
      <c r="G44" s="150"/>
      <c r="H44" s="118"/>
      <c r="I44" s="156"/>
      <c r="J44" s="17"/>
      <c r="K44" s="157"/>
      <c r="L44" s="118"/>
      <c r="M44" s="23"/>
      <c r="N44" s="23"/>
      <c r="O44" s="115"/>
      <c r="P44" s="107"/>
      <c r="Q44" s="17"/>
      <c r="R44" s="17"/>
      <c r="S44" s="102"/>
      <c r="T44" s="118"/>
      <c r="U44" s="23"/>
      <c r="V44" s="23"/>
      <c r="W44" s="115"/>
      <c r="X44" s="107"/>
      <c r="Y44" s="17"/>
      <c r="Z44" s="17"/>
      <c r="AA44" s="102"/>
      <c r="AB44" s="138"/>
      <c r="AC44" s="33"/>
      <c r="AD44" s="132"/>
    </row>
    <row r="45" spans="1:35" s="9" customFormat="1" ht="12.95" hidden="1" customHeight="1" outlineLevel="1" x14ac:dyDescent="0.2">
      <c r="A45" s="301" t="str">
        <f>SUBK2!$A$1</f>
        <v>-</v>
      </c>
      <c r="B45" s="3"/>
      <c r="C45" s="6"/>
      <c r="D45" s="6"/>
      <c r="E45" s="3"/>
      <c r="F45" s="3"/>
      <c r="G45" s="150"/>
      <c r="H45" s="118"/>
      <c r="I45" s="156"/>
      <c r="J45" s="17"/>
      <c r="K45" s="157"/>
      <c r="L45" s="118"/>
      <c r="M45" s="23"/>
      <c r="N45" s="23"/>
      <c r="O45" s="115"/>
      <c r="P45" s="107"/>
      <c r="Q45" s="17"/>
      <c r="R45" s="17"/>
      <c r="S45" s="102"/>
      <c r="T45" s="118"/>
      <c r="U45" s="23"/>
      <c r="V45" s="23"/>
      <c r="W45" s="115"/>
      <c r="X45" s="107"/>
      <c r="Y45" s="17"/>
      <c r="Z45" s="17"/>
      <c r="AA45" s="102"/>
      <c r="AB45" s="138"/>
      <c r="AC45" s="33"/>
      <c r="AD45" s="132"/>
    </row>
    <row r="46" spans="1:35" s="9" customFormat="1" ht="12.95" hidden="1" customHeight="1" outlineLevel="1" x14ac:dyDescent="0.2">
      <c r="A46" s="301" t="s">
        <v>20</v>
      </c>
      <c r="B46" s="3"/>
      <c r="C46" s="6"/>
      <c r="D46" s="6"/>
      <c r="E46" s="3"/>
      <c r="F46" s="3"/>
      <c r="G46" s="150"/>
      <c r="H46" s="118"/>
      <c r="I46" s="156"/>
      <c r="J46" s="17"/>
      <c r="K46" s="157">
        <f>SUBK2!J36</f>
        <v>0</v>
      </c>
      <c r="L46" s="118"/>
      <c r="M46" s="23"/>
      <c r="N46" s="23"/>
      <c r="O46" s="115">
        <f>SUBK2!N36</f>
        <v>0</v>
      </c>
      <c r="P46" s="107"/>
      <c r="Q46" s="17"/>
      <c r="R46" s="17"/>
      <c r="S46" s="157">
        <f>SUBK2!R36</f>
        <v>0</v>
      </c>
      <c r="T46" s="118"/>
      <c r="U46" s="23"/>
      <c r="V46" s="23"/>
      <c r="W46" s="115">
        <f>SUBK2!V36</f>
        <v>0</v>
      </c>
      <c r="X46" s="107"/>
      <c r="Y46" s="17"/>
      <c r="Z46" s="17"/>
      <c r="AA46" s="157">
        <f>SUBK2!Z36</f>
        <v>0</v>
      </c>
      <c r="AB46" s="138"/>
      <c r="AC46" s="33"/>
      <c r="AD46" s="132">
        <f t="shared" ref="AD46:AD47" si="68">K46+O46+S46+W46+AA46</f>
        <v>0</v>
      </c>
    </row>
    <row r="47" spans="1:35" s="9" customFormat="1" ht="12.95" hidden="1" customHeight="1" outlineLevel="1" x14ac:dyDescent="0.2">
      <c r="A47" s="301" t="s">
        <v>45</v>
      </c>
      <c r="B47" s="3"/>
      <c r="C47" s="6"/>
      <c r="D47" s="6"/>
      <c r="E47" s="3"/>
      <c r="F47" s="3"/>
      <c r="G47" s="150"/>
      <c r="H47" s="118"/>
      <c r="I47" s="156"/>
      <c r="J47" s="17"/>
      <c r="K47" s="157">
        <f>SUBK2!J38</f>
        <v>0</v>
      </c>
      <c r="L47" s="118"/>
      <c r="M47" s="23"/>
      <c r="N47" s="23"/>
      <c r="O47" s="115">
        <f>SUBK2!N38</f>
        <v>0</v>
      </c>
      <c r="P47" s="107"/>
      <c r="Q47" s="17"/>
      <c r="R47" s="17"/>
      <c r="S47" s="157">
        <f>SUBK2!R38</f>
        <v>0</v>
      </c>
      <c r="T47" s="118"/>
      <c r="U47" s="23"/>
      <c r="V47" s="23"/>
      <c r="W47" s="115">
        <f>SUBK2!V38</f>
        <v>0</v>
      </c>
      <c r="X47" s="107"/>
      <c r="Y47" s="17"/>
      <c r="Z47" s="17"/>
      <c r="AA47" s="157">
        <f>SUBK2!Z38</f>
        <v>0</v>
      </c>
      <c r="AB47" s="138"/>
      <c r="AC47" s="33"/>
      <c r="AD47" s="132">
        <f t="shared" si="68"/>
        <v>0</v>
      </c>
    </row>
    <row r="48" spans="1:35" s="9" customFormat="1" hidden="1" x14ac:dyDescent="0.2">
      <c r="A48" s="301"/>
      <c r="B48" s="3"/>
      <c r="C48" s="6"/>
      <c r="D48" s="6"/>
      <c r="E48" s="3"/>
      <c r="F48" s="3"/>
      <c r="G48" s="150"/>
      <c r="H48" s="118"/>
      <c r="I48" s="156"/>
      <c r="J48" s="17"/>
      <c r="K48" s="157"/>
      <c r="L48" s="118"/>
      <c r="M48" s="23"/>
      <c r="N48" s="23"/>
      <c r="O48" s="115"/>
      <c r="P48" s="107"/>
      <c r="Q48" s="17"/>
      <c r="R48" s="17"/>
      <c r="S48" s="102"/>
      <c r="T48" s="118"/>
      <c r="U48" s="23"/>
      <c r="V48" s="23"/>
      <c r="W48" s="115"/>
      <c r="X48" s="107"/>
      <c r="Y48" s="17"/>
      <c r="Z48" s="17"/>
      <c r="AA48" s="102"/>
      <c r="AB48" s="138"/>
      <c r="AC48" s="33"/>
      <c r="AD48" s="132"/>
    </row>
    <row r="49" spans="1:30" s="9" customFormat="1" hidden="1" outlineLevel="1" x14ac:dyDescent="0.2">
      <c r="A49" s="301" t="str">
        <f>SUBK3!$A$1</f>
        <v xml:space="preserve">PI:  </v>
      </c>
      <c r="B49" s="3"/>
      <c r="C49" s="6"/>
      <c r="D49" s="6"/>
      <c r="E49" s="3"/>
      <c r="F49" s="3"/>
      <c r="G49" s="150"/>
      <c r="H49" s="118"/>
      <c r="I49" s="156"/>
      <c r="J49" s="17"/>
      <c r="K49" s="157"/>
      <c r="L49" s="118"/>
      <c r="M49" s="23"/>
      <c r="N49" s="23"/>
      <c r="O49" s="115"/>
      <c r="P49" s="107"/>
      <c r="Q49" s="17"/>
      <c r="R49" s="17"/>
      <c r="S49" s="102"/>
      <c r="T49" s="118"/>
      <c r="U49" s="23"/>
      <c r="V49" s="23"/>
      <c r="W49" s="115"/>
      <c r="X49" s="107"/>
      <c r="Y49" s="17"/>
      <c r="Z49" s="17"/>
      <c r="AA49" s="102"/>
      <c r="AB49" s="138"/>
      <c r="AC49" s="33"/>
      <c r="AD49" s="132"/>
    </row>
    <row r="50" spans="1:30" s="9" customFormat="1" hidden="1" outlineLevel="1" x14ac:dyDescent="0.2">
      <c r="A50" s="301" t="s">
        <v>20</v>
      </c>
      <c r="B50" s="3"/>
      <c r="C50" s="6"/>
      <c r="D50" s="6"/>
      <c r="E50" s="3"/>
      <c r="F50" s="3"/>
      <c r="G50" s="150"/>
      <c r="H50" s="118"/>
      <c r="I50" s="156"/>
      <c r="J50" s="17"/>
      <c r="K50" s="157">
        <f>SUBK3!J36</f>
        <v>0</v>
      </c>
      <c r="L50" s="118"/>
      <c r="M50" s="23"/>
      <c r="N50" s="23"/>
      <c r="O50" s="115">
        <f>SUBK3!N36</f>
        <v>0</v>
      </c>
      <c r="P50" s="107"/>
      <c r="Q50" s="17"/>
      <c r="R50" s="17"/>
      <c r="S50" s="157">
        <f>SUBK3!R36</f>
        <v>0</v>
      </c>
      <c r="T50" s="118"/>
      <c r="U50" s="23"/>
      <c r="V50" s="23"/>
      <c r="W50" s="115">
        <f>SUBK3!V36</f>
        <v>0</v>
      </c>
      <c r="X50" s="107"/>
      <c r="Y50" s="17"/>
      <c r="Z50" s="17"/>
      <c r="AA50" s="157">
        <f>SUBK3!Z36</f>
        <v>0</v>
      </c>
      <c r="AB50" s="138"/>
      <c r="AC50" s="33"/>
      <c r="AD50" s="132">
        <f t="shared" ref="AD50:AD51" si="69">K50+O50+S50+W50+AA50</f>
        <v>0</v>
      </c>
    </row>
    <row r="51" spans="1:30" s="9" customFormat="1" hidden="1" outlineLevel="1" x14ac:dyDescent="0.2">
      <c r="A51" s="301" t="s">
        <v>45</v>
      </c>
      <c r="B51" s="3"/>
      <c r="C51" s="6"/>
      <c r="D51" s="6"/>
      <c r="E51" s="3"/>
      <c r="F51" s="3"/>
      <c r="G51" s="150"/>
      <c r="H51" s="118"/>
      <c r="I51" s="156"/>
      <c r="J51" s="17"/>
      <c r="K51" s="157">
        <f>SUBK3!J38</f>
        <v>0</v>
      </c>
      <c r="L51" s="118"/>
      <c r="M51" s="23"/>
      <c r="N51" s="23"/>
      <c r="O51" s="115">
        <f>SUBK3!N38</f>
        <v>0</v>
      </c>
      <c r="P51" s="107"/>
      <c r="Q51" s="17"/>
      <c r="R51" s="17"/>
      <c r="S51" s="157">
        <f>SUBK3!R38</f>
        <v>0</v>
      </c>
      <c r="T51" s="118"/>
      <c r="U51" s="23"/>
      <c r="V51" s="23"/>
      <c r="W51" s="115">
        <f>SUBK3!V38</f>
        <v>0</v>
      </c>
      <c r="X51" s="107"/>
      <c r="Y51" s="17"/>
      <c r="Z51" s="17"/>
      <c r="AA51" s="157">
        <f>SUBK3!Z38</f>
        <v>0</v>
      </c>
      <c r="AB51" s="138"/>
      <c r="AC51" s="33"/>
      <c r="AD51" s="132">
        <f t="shared" si="69"/>
        <v>0</v>
      </c>
    </row>
    <row r="52" spans="1:30" s="9" customFormat="1" hidden="1" x14ac:dyDescent="0.2">
      <c r="A52" s="301"/>
      <c r="B52" s="3"/>
      <c r="C52" s="6"/>
      <c r="D52" s="6"/>
      <c r="E52" s="3"/>
      <c r="F52" s="3"/>
      <c r="G52" s="150"/>
      <c r="H52" s="118"/>
      <c r="I52" s="156"/>
      <c r="J52" s="17"/>
      <c r="K52" s="157"/>
      <c r="L52" s="118"/>
      <c r="M52" s="23"/>
      <c r="N52" s="23"/>
      <c r="O52" s="115"/>
      <c r="P52" s="107"/>
      <c r="Q52" s="17"/>
      <c r="R52" s="17"/>
      <c r="S52" s="102"/>
      <c r="T52" s="118"/>
      <c r="U52" s="23"/>
      <c r="V52" s="23"/>
      <c r="W52" s="115"/>
      <c r="X52" s="107"/>
      <c r="Y52" s="17"/>
      <c r="Z52" s="17"/>
      <c r="AA52" s="102"/>
      <c r="AB52" s="138"/>
      <c r="AC52" s="33"/>
      <c r="AD52" s="132"/>
    </row>
    <row r="53" spans="1:30" s="9" customFormat="1" hidden="1" outlineLevel="1" x14ac:dyDescent="0.2">
      <c r="A53" s="301" t="str">
        <f>SUBK4!$A$1</f>
        <v>-</v>
      </c>
      <c r="B53" s="3"/>
      <c r="C53" s="6"/>
      <c r="D53" s="6"/>
      <c r="E53" s="3"/>
      <c r="F53" s="3"/>
      <c r="G53" s="150"/>
      <c r="H53" s="118"/>
      <c r="I53" s="156"/>
      <c r="J53" s="17"/>
      <c r="K53" s="157"/>
      <c r="L53" s="118"/>
      <c r="M53" s="23"/>
      <c r="N53" s="23"/>
      <c r="O53" s="115"/>
      <c r="P53" s="107"/>
      <c r="Q53" s="17"/>
      <c r="R53" s="17"/>
      <c r="S53" s="102"/>
      <c r="T53" s="118"/>
      <c r="U53" s="23"/>
      <c r="V53" s="23"/>
      <c r="W53" s="115"/>
      <c r="X53" s="107"/>
      <c r="Y53" s="17"/>
      <c r="Z53" s="17"/>
      <c r="AA53" s="102"/>
      <c r="AB53" s="138"/>
      <c r="AC53" s="33"/>
      <c r="AD53" s="132"/>
    </row>
    <row r="54" spans="1:30" s="9" customFormat="1" hidden="1" outlineLevel="1" x14ac:dyDescent="0.2">
      <c r="A54" s="301" t="s">
        <v>20</v>
      </c>
      <c r="B54" s="3"/>
      <c r="C54" s="6"/>
      <c r="D54" s="6"/>
      <c r="E54" s="3"/>
      <c r="F54" s="3"/>
      <c r="G54" s="150"/>
      <c r="H54" s="118"/>
      <c r="I54" s="156"/>
      <c r="J54" s="17"/>
      <c r="K54" s="157">
        <f>SUBK4!J36</f>
        <v>0</v>
      </c>
      <c r="L54" s="118"/>
      <c r="M54" s="23"/>
      <c r="N54" s="23"/>
      <c r="O54" s="115">
        <f>SUBK4!N36</f>
        <v>0</v>
      </c>
      <c r="P54" s="107"/>
      <c r="Q54" s="17"/>
      <c r="R54" s="17"/>
      <c r="S54" s="157">
        <f>SUBK4!R36</f>
        <v>0</v>
      </c>
      <c r="T54" s="118"/>
      <c r="U54" s="23"/>
      <c r="V54" s="23"/>
      <c r="W54" s="115">
        <f>SUBK4!V36</f>
        <v>0</v>
      </c>
      <c r="X54" s="107"/>
      <c r="Y54" s="17"/>
      <c r="Z54" s="17"/>
      <c r="AA54" s="157">
        <f>SUBK4!Z36</f>
        <v>0</v>
      </c>
      <c r="AB54" s="138"/>
      <c r="AC54" s="33"/>
      <c r="AD54" s="132">
        <f t="shared" ref="AD54:AD55" si="70">K54+O54+S54+W54+AA54</f>
        <v>0</v>
      </c>
    </row>
    <row r="55" spans="1:30" s="9" customFormat="1" hidden="1" outlineLevel="1" x14ac:dyDescent="0.2">
      <c r="A55" s="301" t="s">
        <v>45</v>
      </c>
      <c r="B55" s="3"/>
      <c r="C55" s="6"/>
      <c r="D55" s="6"/>
      <c r="E55" s="3"/>
      <c r="F55" s="3"/>
      <c r="G55" s="150"/>
      <c r="H55" s="118"/>
      <c r="I55" s="156"/>
      <c r="J55" s="17"/>
      <c r="K55" s="157">
        <f>SUBK4!J38</f>
        <v>0</v>
      </c>
      <c r="L55" s="118"/>
      <c r="M55" s="23"/>
      <c r="N55" s="23"/>
      <c r="O55" s="115">
        <f>SUBK4!N38</f>
        <v>0</v>
      </c>
      <c r="P55" s="107"/>
      <c r="Q55" s="17"/>
      <c r="R55" s="17"/>
      <c r="S55" s="157">
        <f>SUBK4!R38</f>
        <v>0</v>
      </c>
      <c r="T55" s="118"/>
      <c r="U55" s="23"/>
      <c r="V55" s="23"/>
      <c r="W55" s="115">
        <f>SUBK4!V38</f>
        <v>0</v>
      </c>
      <c r="X55" s="107"/>
      <c r="Y55" s="17"/>
      <c r="Z55" s="17"/>
      <c r="AA55" s="157">
        <f>SUBK4!Z38</f>
        <v>0</v>
      </c>
      <c r="AB55" s="138"/>
      <c r="AC55" s="33"/>
      <c r="AD55" s="132">
        <f t="shared" si="70"/>
        <v>0</v>
      </c>
    </row>
    <row r="56" spans="1:30" s="9" customFormat="1" hidden="1" x14ac:dyDescent="0.2">
      <c r="A56" s="301"/>
      <c r="B56" s="3"/>
      <c r="C56" s="6"/>
      <c r="D56" s="6"/>
      <c r="E56" s="3"/>
      <c r="F56" s="3"/>
      <c r="G56" s="150"/>
      <c r="H56" s="118"/>
      <c r="I56" s="156"/>
      <c r="J56" s="17"/>
      <c r="K56" s="157"/>
      <c r="L56" s="118"/>
      <c r="M56" s="23"/>
      <c r="N56" s="23"/>
      <c r="O56" s="115"/>
      <c r="P56" s="107"/>
      <c r="Q56" s="17"/>
      <c r="R56" s="17"/>
      <c r="S56" s="102"/>
      <c r="T56" s="118"/>
      <c r="U56" s="23"/>
      <c r="V56" s="23"/>
      <c r="W56" s="115"/>
      <c r="X56" s="107"/>
      <c r="Y56" s="17"/>
      <c r="Z56" s="17"/>
      <c r="AA56" s="102"/>
      <c r="AB56" s="138"/>
      <c r="AC56" s="33"/>
      <c r="AD56" s="132"/>
    </row>
    <row r="57" spans="1:30" s="9" customFormat="1" hidden="1" outlineLevel="1" x14ac:dyDescent="0.2">
      <c r="A57" s="301" t="str">
        <f>SUBK5!$A$1</f>
        <v>-</v>
      </c>
      <c r="B57" s="3"/>
      <c r="C57" s="6"/>
      <c r="D57" s="6"/>
      <c r="E57" s="3"/>
      <c r="F57" s="3"/>
      <c r="G57" s="150"/>
      <c r="H57" s="118"/>
      <c r="I57" s="156"/>
      <c r="J57" s="17"/>
      <c r="K57" s="157"/>
      <c r="L57" s="118"/>
      <c r="M57" s="23"/>
      <c r="N57" s="23"/>
      <c r="O57" s="115"/>
      <c r="P57" s="107"/>
      <c r="Q57" s="17"/>
      <c r="R57" s="17"/>
      <c r="S57" s="102"/>
      <c r="T57" s="118"/>
      <c r="U57" s="23"/>
      <c r="V57" s="23"/>
      <c r="W57" s="115"/>
      <c r="X57" s="107"/>
      <c r="Y57" s="17"/>
      <c r="Z57" s="17"/>
      <c r="AA57" s="102"/>
      <c r="AB57" s="138"/>
      <c r="AC57" s="33"/>
      <c r="AD57" s="132"/>
    </row>
    <row r="58" spans="1:30" s="9" customFormat="1" hidden="1" outlineLevel="1" x14ac:dyDescent="0.2">
      <c r="A58" s="301" t="s">
        <v>20</v>
      </c>
      <c r="B58" s="3"/>
      <c r="C58" s="6"/>
      <c r="D58" s="6"/>
      <c r="E58" s="3"/>
      <c r="F58" s="3"/>
      <c r="G58" s="150"/>
      <c r="H58" s="118"/>
      <c r="I58" s="156"/>
      <c r="J58" s="17"/>
      <c r="K58" s="157">
        <f>SUBK5!J36</f>
        <v>0</v>
      </c>
      <c r="L58" s="118"/>
      <c r="M58" s="23"/>
      <c r="N58" s="23"/>
      <c r="O58" s="115">
        <f>SUBK5!N36</f>
        <v>0</v>
      </c>
      <c r="P58" s="107"/>
      <c r="Q58" s="17"/>
      <c r="R58" s="17"/>
      <c r="S58" s="157">
        <f>SUBK5!R36</f>
        <v>0</v>
      </c>
      <c r="T58" s="118"/>
      <c r="U58" s="23"/>
      <c r="V58" s="23"/>
      <c r="W58" s="115">
        <f>SUBK5!V36</f>
        <v>0</v>
      </c>
      <c r="X58" s="107"/>
      <c r="Y58" s="17"/>
      <c r="Z58" s="17"/>
      <c r="AA58" s="157">
        <f>SUBK5!Z36</f>
        <v>0</v>
      </c>
      <c r="AB58" s="138"/>
      <c r="AC58" s="33"/>
      <c r="AD58" s="132">
        <f t="shared" ref="AD58:AD59" si="71">K58+O58+S58+W58+AA58</f>
        <v>0</v>
      </c>
    </row>
    <row r="59" spans="1:30" s="9" customFormat="1" hidden="1" outlineLevel="1" x14ac:dyDescent="0.2">
      <c r="A59" s="301" t="s">
        <v>45</v>
      </c>
      <c r="B59" s="3"/>
      <c r="C59" s="6"/>
      <c r="D59" s="6"/>
      <c r="E59" s="3"/>
      <c r="F59" s="3"/>
      <c r="G59" s="150"/>
      <c r="H59" s="118"/>
      <c r="I59" s="156"/>
      <c r="J59" s="17"/>
      <c r="K59" s="157">
        <f>SUBK5!J38</f>
        <v>0</v>
      </c>
      <c r="L59" s="118"/>
      <c r="M59" s="23"/>
      <c r="N59" s="23"/>
      <c r="O59" s="115">
        <f>SUBK5!N38</f>
        <v>0</v>
      </c>
      <c r="P59" s="107"/>
      <c r="Q59" s="17"/>
      <c r="R59" s="17"/>
      <c r="S59" s="157">
        <f>SUBK5!R38</f>
        <v>0</v>
      </c>
      <c r="T59" s="118"/>
      <c r="U59" s="23"/>
      <c r="V59" s="23"/>
      <c r="W59" s="115">
        <f>SUBK5!V38</f>
        <v>0</v>
      </c>
      <c r="X59" s="107"/>
      <c r="Y59" s="17"/>
      <c r="Z59" s="17"/>
      <c r="AA59" s="157">
        <f>SUBK5!Z38</f>
        <v>0</v>
      </c>
      <c r="AB59" s="138"/>
      <c r="AC59" s="33"/>
      <c r="AD59" s="132">
        <f t="shared" si="71"/>
        <v>0</v>
      </c>
    </row>
    <row r="60" spans="1:30" s="9" customFormat="1" hidden="1" x14ac:dyDescent="0.2">
      <c r="A60" s="301"/>
      <c r="B60" s="3"/>
      <c r="C60" s="6"/>
      <c r="D60" s="6"/>
      <c r="E60" s="3"/>
      <c r="F60" s="3"/>
      <c r="G60" s="150"/>
      <c r="H60" s="118"/>
      <c r="I60" s="156"/>
      <c r="J60" s="17"/>
      <c r="K60" s="157"/>
      <c r="L60" s="118"/>
      <c r="M60" s="23"/>
      <c r="N60" s="23"/>
      <c r="O60" s="115"/>
      <c r="P60" s="107"/>
      <c r="Q60" s="17"/>
      <c r="R60" s="17"/>
      <c r="S60" s="102"/>
      <c r="T60" s="118"/>
      <c r="U60" s="23"/>
      <c r="V60" s="23"/>
      <c r="W60" s="115"/>
      <c r="X60" s="107"/>
      <c r="Y60" s="17"/>
      <c r="Z60" s="17"/>
      <c r="AA60" s="102"/>
      <c r="AB60" s="138"/>
      <c r="AC60" s="33"/>
      <c r="AD60" s="132"/>
    </row>
    <row r="61" spans="1:30" s="9" customFormat="1" hidden="1" outlineLevel="1" x14ac:dyDescent="0.2">
      <c r="A61" s="301" t="str">
        <f>SUBK6!$A$1</f>
        <v>-</v>
      </c>
      <c r="B61" s="3"/>
      <c r="C61" s="6"/>
      <c r="D61" s="6"/>
      <c r="E61" s="3"/>
      <c r="F61" s="3"/>
      <c r="G61" s="150"/>
      <c r="H61" s="118"/>
      <c r="I61" s="156"/>
      <c r="J61" s="17"/>
      <c r="K61" s="157"/>
      <c r="L61" s="118"/>
      <c r="M61" s="23"/>
      <c r="N61" s="23"/>
      <c r="O61" s="115"/>
      <c r="P61" s="107"/>
      <c r="Q61" s="17"/>
      <c r="R61" s="17"/>
      <c r="S61" s="102"/>
      <c r="T61" s="118"/>
      <c r="U61" s="23"/>
      <c r="V61" s="23"/>
      <c r="W61" s="115"/>
      <c r="X61" s="107"/>
      <c r="Y61" s="17"/>
      <c r="Z61" s="17"/>
      <c r="AA61" s="102"/>
      <c r="AB61" s="138"/>
      <c r="AC61" s="33"/>
      <c r="AD61" s="132"/>
    </row>
    <row r="62" spans="1:30" s="9" customFormat="1" hidden="1" outlineLevel="1" x14ac:dyDescent="0.2">
      <c r="A62" s="301" t="s">
        <v>20</v>
      </c>
      <c r="B62" s="3"/>
      <c r="C62" s="6"/>
      <c r="D62" s="6"/>
      <c r="E62" s="3"/>
      <c r="F62" s="3"/>
      <c r="G62" s="150"/>
      <c r="H62" s="118"/>
      <c r="I62" s="156"/>
      <c r="J62" s="17"/>
      <c r="K62" s="157">
        <f>SUBK6!J36</f>
        <v>0</v>
      </c>
      <c r="L62" s="118"/>
      <c r="M62" s="23"/>
      <c r="N62" s="23"/>
      <c r="O62" s="115">
        <f>SUBK6!N36</f>
        <v>0</v>
      </c>
      <c r="P62" s="107"/>
      <c r="Q62" s="17"/>
      <c r="R62" s="17"/>
      <c r="S62" s="157">
        <f>SUBK6!R36</f>
        <v>0</v>
      </c>
      <c r="T62" s="118"/>
      <c r="U62" s="23"/>
      <c r="V62" s="23"/>
      <c r="W62" s="115">
        <f>SUBK6!V36</f>
        <v>0</v>
      </c>
      <c r="X62" s="107"/>
      <c r="Y62" s="17"/>
      <c r="Z62" s="17"/>
      <c r="AA62" s="157">
        <f>SUBK6!Z36</f>
        <v>0</v>
      </c>
      <c r="AB62" s="138"/>
      <c r="AC62" s="33"/>
      <c r="AD62" s="132">
        <f t="shared" ref="AD62:AD63" si="72">K62+O62+S62+W62+AA62</f>
        <v>0</v>
      </c>
    </row>
    <row r="63" spans="1:30" s="9" customFormat="1" hidden="1" outlineLevel="1" x14ac:dyDescent="0.2">
      <c r="A63" s="301" t="s">
        <v>45</v>
      </c>
      <c r="B63" s="3"/>
      <c r="C63" s="6"/>
      <c r="D63" s="6"/>
      <c r="E63" s="3"/>
      <c r="F63" s="3"/>
      <c r="G63" s="150"/>
      <c r="H63" s="118"/>
      <c r="I63" s="156"/>
      <c r="J63" s="17"/>
      <c r="K63" s="157">
        <f>SUBK6!J38</f>
        <v>0</v>
      </c>
      <c r="L63" s="118"/>
      <c r="M63" s="23"/>
      <c r="N63" s="23"/>
      <c r="O63" s="115">
        <f>SUBK6!N38</f>
        <v>0</v>
      </c>
      <c r="P63" s="107"/>
      <c r="Q63" s="17"/>
      <c r="R63" s="17"/>
      <c r="S63" s="157">
        <f>SUBK6!R38</f>
        <v>0</v>
      </c>
      <c r="T63" s="118"/>
      <c r="U63" s="23"/>
      <c r="V63" s="23"/>
      <c r="W63" s="115">
        <f>SUBK6!V38</f>
        <v>0</v>
      </c>
      <c r="X63" s="107"/>
      <c r="Y63" s="17"/>
      <c r="Z63" s="17"/>
      <c r="AA63" s="157">
        <f>SUBK6!Z38</f>
        <v>0</v>
      </c>
      <c r="AB63" s="138"/>
      <c r="AC63" s="33"/>
      <c r="AD63" s="132">
        <f t="shared" si="72"/>
        <v>0</v>
      </c>
    </row>
    <row r="64" spans="1:30" s="9" customFormat="1" hidden="1" x14ac:dyDescent="0.2">
      <c r="A64" s="301"/>
      <c r="B64" s="3"/>
      <c r="C64" s="6"/>
      <c r="D64" s="6"/>
      <c r="E64" s="3"/>
      <c r="F64" s="3"/>
      <c r="G64" s="150"/>
      <c r="H64" s="118"/>
      <c r="I64" s="156"/>
      <c r="J64" s="17"/>
      <c r="K64" s="157"/>
      <c r="L64" s="118"/>
      <c r="M64" s="23"/>
      <c r="N64" s="23"/>
      <c r="O64" s="115"/>
      <c r="P64" s="107"/>
      <c r="Q64" s="17"/>
      <c r="R64" s="17"/>
      <c r="S64" s="102"/>
      <c r="T64" s="118"/>
      <c r="U64" s="23"/>
      <c r="V64" s="23"/>
      <c r="W64" s="115"/>
      <c r="X64" s="107"/>
      <c r="Y64" s="17"/>
      <c r="Z64" s="17"/>
      <c r="AA64" s="102"/>
      <c r="AB64" s="138"/>
      <c r="AC64" s="33"/>
      <c r="AD64" s="132"/>
    </row>
    <row r="65" spans="1:30" s="9" customFormat="1" hidden="1" outlineLevel="1" x14ac:dyDescent="0.2">
      <c r="A65" s="301" t="str">
        <f>SUBK7!$A$1</f>
        <v>-</v>
      </c>
      <c r="B65" s="3"/>
      <c r="C65" s="6"/>
      <c r="D65" s="6"/>
      <c r="E65" s="3"/>
      <c r="F65" s="3"/>
      <c r="G65" s="150"/>
      <c r="H65" s="118"/>
      <c r="I65" s="156"/>
      <c r="J65" s="17"/>
      <c r="K65" s="157"/>
      <c r="L65" s="118"/>
      <c r="M65" s="23"/>
      <c r="N65" s="23"/>
      <c r="O65" s="115"/>
      <c r="P65" s="107"/>
      <c r="Q65" s="17"/>
      <c r="R65" s="17"/>
      <c r="S65" s="102"/>
      <c r="T65" s="118"/>
      <c r="U65" s="23"/>
      <c r="V65" s="23"/>
      <c r="W65" s="115"/>
      <c r="X65" s="107"/>
      <c r="Y65" s="17"/>
      <c r="Z65" s="17"/>
      <c r="AA65" s="102"/>
      <c r="AB65" s="138"/>
      <c r="AC65" s="33"/>
      <c r="AD65" s="132"/>
    </row>
    <row r="66" spans="1:30" s="9" customFormat="1" hidden="1" outlineLevel="1" x14ac:dyDescent="0.2">
      <c r="A66" s="301" t="s">
        <v>20</v>
      </c>
      <c r="B66" s="3"/>
      <c r="C66" s="6"/>
      <c r="D66" s="6"/>
      <c r="E66" s="3"/>
      <c r="F66" s="3"/>
      <c r="G66" s="150"/>
      <c r="H66" s="118"/>
      <c r="I66" s="156"/>
      <c r="J66" s="17"/>
      <c r="K66" s="157">
        <f>SUBK7!J36</f>
        <v>0</v>
      </c>
      <c r="L66" s="118"/>
      <c r="M66" s="23"/>
      <c r="N66" s="23"/>
      <c r="O66" s="115">
        <f>SUBK7!N36</f>
        <v>0</v>
      </c>
      <c r="P66" s="107"/>
      <c r="Q66" s="17"/>
      <c r="R66" s="17"/>
      <c r="S66" s="157">
        <f>SUBK7!R36</f>
        <v>0</v>
      </c>
      <c r="T66" s="118"/>
      <c r="U66" s="23"/>
      <c r="V66" s="23"/>
      <c r="W66" s="115">
        <f>SUBK7!V36</f>
        <v>0</v>
      </c>
      <c r="X66" s="107"/>
      <c r="Y66" s="17"/>
      <c r="Z66" s="17"/>
      <c r="AA66" s="157">
        <f>SUBK7!Z36</f>
        <v>0</v>
      </c>
      <c r="AB66" s="138"/>
      <c r="AC66" s="33"/>
      <c r="AD66" s="132">
        <f t="shared" ref="AD66:AD67" si="73">K66+O66+S66+W66+AA66</f>
        <v>0</v>
      </c>
    </row>
    <row r="67" spans="1:30" s="9" customFormat="1" hidden="1" outlineLevel="1" x14ac:dyDescent="0.2">
      <c r="A67" s="301" t="s">
        <v>45</v>
      </c>
      <c r="B67" s="3"/>
      <c r="C67" s="6"/>
      <c r="D67" s="6"/>
      <c r="E67" s="3"/>
      <c r="F67" s="3"/>
      <c r="G67" s="150"/>
      <c r="H67" s="118"/>
      <c r="I67" s="156"/>
      <c r="J67" s="17"/>
      <c r="K67" s="157">
        <f>SUBK7!J38</f>
        <v>0</v>
      </c>
      <c r="L67" s="118"/>
      <c r="M67" s="23"/>
      <c r="N67" s="23"/>
      <c r="O67" s="115">
        <f>SUBK7!N38</f>
        <v>0</v>
      </c>
      <c r="P67" s="107"/>
      <c r="Q67" s="17"/>
      <c r="R67" s="17"/>
      <c r="S67" s="157">
        <f>SUBK7!R38</f>
        <v>0</v>
      </c>
      <c r="T67" s="118"/>
      <c r="U67" s="23"/>
      <c r="V67" s="23"/>
      <c r="W67" s="115">
        <f>SUBK7!V38</f>
        <v>0</v>
      </c>
      <c r="X67" s="107"/>
      <c r="Y67" s="17"/>
      <c r="Z67" s="17"/>
      <c r="AA67" s="157">
        <f>SUBK7!Z38</f>
        <v>0</v>
      </c>
      <c r="AB67" s="138"/>
      <c r="AC67" s="33"/>
      <c r="AD67" s="132">
        <f t="shared" si="73"/>
        <v>0</v>
      </c>
    </row>
    <row r="68" spans="1:30" s="9" customFormat="1" hidden="1" x14ac:dyDescent="0.2">
      <c r="A68" s="301"/>
      <c r="B68" s="3"/>
      <c r="C68" s="6"/>
      <c r="D68" s="6"/>
      <c r="E68" s="3"/>
      <c r="F68" s="3"/>
      <c r="G68" s="150"/>
      <c r="H68" s="118"/>
      <c r="I68" s="156"/>
      <c r="J68" s="17"/>
      <c r="K68" s="157"/>
      <c r="L68" s="118"/>
      <c r="M68" s="23"/>
      <c r="N68" s="23"/>
      <c r="O68" s="115"/>
      <c r="P68" s="107"/>
      <c r="Q68" s="17"/>
      <c r="R68" s="17"/>
      <c r="S68" s="102"/>
      <c r="T68" s="118"/>
      <c r="U68" s="23"/>
      <c r="V68" s="23"/>
      <c r="W68" s="115"/>
      <c r="X68" s="107"/>
      <c r="Y68" s="17"/>
      <c r="Z68" s="17"/>
      <c r="AA68" s="102"/>
      <c r="AB68" s="138"/>
      <c r="AC68" s="33"/>
      <c r="AD68" s="132"/>
    </row>
    <row r="69" spans="1:30" s="9" customFormat="1" hidden="1" outlineLevel="1" x14ac:dyDescent="0.2">
      <c r="A69" s="301" t="str">
        <f>SUBK8!$A$1</f>
        <v>-</v>
      </c>
      <c r="B69" s="3"/>
      <c r="C69" s="6"/>
      <c r="D69" s="6"/>
      <c r="E69" s="3"/>
      <c r="F69" s="3"/>
      <c r="G69" s="150"/>
      <c r="H69" s="118"/>
      <c r="I69" s="156"/>
      <c r="J69" s="17"/>
      <c r="K69" s="157"/>
      <c r="L69" s="118"/>
      <c r="M69" s="23"/>
      <c r="N69" s="23"/>
      <c r="O69" s="115"/>
      <c r="P69" s="107"/>
      <c r="Q69" s="17"/>
      <c r="R69" s="17"/>
      <c r="S69" s="102"/>
      <c r="T69" s="118"/>
      <c r="U69" s="23"/>
      <c r="V69" s="23"/>
      <c r="W69" s="115"/>
      <c r="X69" s="107"/>
      <c r="Y69" s="17"/>
      <c r="Z69" s="17"/>
      <c r="AA69" s="102"/>
      <c r="AB69" s="138"/>
      <c r="AC69" s="33"/>
      <c r="AD69" s="132"/>
    </row>
    <row r="70" spans="1:30" s="9" customFormat="1" hidden="1" outlineLevel="1" x14ac:dyDescent="0.2">
      <c r="A70" s="301" t="s">
        <v>20</v>
      </c>
      <c r="B70" s="3"/>
      <c r="C70" s="6"/>
      <c r="D70" s="6"/>
      <c r="E70" s="3"/>
      <c r="F70" s="3"/>
      <c r="G70" s="150"/>
      <c r="H70" s="118"/>
      <c r="I70" s="156"/>
      <c r="J70" s="17"/>
      <c r="K70" s="157">
        <f>SUBK8!J36</f>
        <v>0</v>
      </c>
      <c r="L70" s="118"/>
      <c r="M70" s="23"/>
      <c r="N70" s="23"/>
      <c r="O70" s="115">
        <f>SUBK8!N36</f>
        <v>0</v>
      </c>
      <c r="P70" s="107"/>
      <c r="Q70" s="17"/>
      <c r="R70" s="17"/>
      <c r="S70" s="157">
        <f>SUBK8!R36</f>
        <v>0</v>
      </c>
      <c r="T70" s="118"/>
      <c r="U70" s="23"/>
      <c r="V70" s="23"/>
      <c r="W70" s="115">
        <f>SUBK8!V36</f>
        <v>0</v>
      </c>
      <c r="X70" s="107"/>
      <c r="Y70" s="17"/>
      <c r="Z70" s="17"/>
      <c r="AA70" s="157">
        <f>SUBK8!Z36</f>
        <v>0</v>
      </c>
      <c r="AB70" s="138"/>
      <c r="AC70" s="33"/>
      <c r="AD70" s="132">
        <f t="shared" ref="AD70:AD71" si="74">K70+O70+S70+W70+AA70</f>
        <v>0</v>
      </c>
    </row>
    <row r="71" spans="1:30" s="9" customFormat="1" hidden="1" outlineLevel="1" x14ac:dyDescent="0.2">
      <c r="A71" s="301" t="s">
        <v>45</v>
      </c>
      <c r="B71" s="3"/>
      <c r="C71" s="6"/>
      <c r="D71" s="6"/>
      <c r="E71" s="3"/>
      <c r="F71" s="3"/>
      <c r="G71" s="150"/>
      <c r="H71" s="118"/>
      <c r="I71" s="156"/>
      <c r="J71" s="17"/>
      <c r="K71" s="157">
        <f>SUBK8!J38</f>
        <v>0</v>
      </c>
      <c r="L71" s="118"/>
      <c r="M71" s="23"/>
      <c r="N71" s="23"/>
      <c r="O71" s="115">
        <f>SUBK8!N38</f>
        <v>0</v>
      </c>
      <c r="P71" s="107"/>
      <c r="Q71" s="17"/>
      <c r="R71" s="17"/>
      <c r="S71" s="157">
        <f>SUBK8!R38</f>
        <v>0</v>
      </c>
      <c r="T71" s="118"/>
      <c r="U71" s="23"/>
      <c r="V71" s="23"/>
      <c r="W71" s="115">
        <f>SUBK8!V38</f>
        <v>0</v>
      </c>
      <c r="X71" s="107"/>
      <c r="Y71" s="17"/>
      <c r="Z71" s="17"/>
      <c r="AA71" s="157">
        <f>SUBK8!Z38</f>
        <v>0</v>
      </c>
      <c r="AB71" s="138"/>
      <c r="AC71" s="33"/>
      <c r="AD71" s="132">
        <f t="shared" si="74"/>
        <v>0</v>
      </c>
    </row>
    <row r="72" spans="1:30" s="9" customFormat="1" hidden="1" x14ac:dyDescent="0.2">
      <c r="A72" s="301"/>
      <c r="B72" s="3"/>
      <c r="C72" s="6"/>
      <c r="D72" s="6"/>
      <c r="E72" s="3"/>
      <c r="F72" s="3"/>
      <c r="G72" s="150"/>
      <c r="H72" s="118"/>
      <c r="I72" s="156"/>
      <c r="J72" s="17"/>
      <c r="K72" s="157"/>
      <c r="L72" s="118"/>
      <c r="M72" s="23"/>
      <c r="N72" s="23"/>
      <c r="O72" s="115"/>
      <c r="P72" s="107"/>
      <c r="Q72" s="17"/>
      <c r="R72" s="17"/>
      <c r="S72" s="102"/>
      <c r="T72" s="118"/>
      <c r="U72" s="23"/>
      <c r="V72" s="23"/>
      <c r="W72" s="115"/>
      <c r="X72" s="107"/>
      <c r="Y72" s="17"/>
      <c r="Z72" s="17"/>
      <c r="AA72" s="102"/>
      <c r="AB72" s="138"/>
      <c r="AC72" s="33"/>
      <c r="AD72" s="132"/>
    </row>
    <row r="73" spans="1:30" s="9" customFormat="1" hidden="1" outlineLevel="1" x14ac:dyDescent="0.2">
      <c r="A73" s="301" t="str">
        <f>SUBK9!$A$1</f>
        <v>-</v>
      </c>
      <c r="B73" s="3"/>
      <c r="C73" s="6"/>
      <c r="D73" s="6"/>
      <c r="E73" s="3"/>
      <c r="F73" s="3"/>
      <c r="G73" s="150"/>
      <c r="H73" s="118"/>
      <c r="I73" s="156"/>
      <c r="J73" s="17"/>
      <c r="K73" s="157"/>
      <c r="L73" s="118"/>
      <c r="M73" s="23"/>
      <c r="N73" s="23"/>
      <c r="O73" s="115"/>
      <c r="P73" s="107"/>
      <c r="Q73" s="17"/>
      <c r="R73" s="17"/>
      <c r="S73" s="102"/>
      <c r="T73" s="118"/>
      <c r="U73" s="23"/>
      <c r="V73" s="23"/>
      <c r="W73" s="115"/>
      <c r="X73" s="107"/>
      <c r="Y73" s="17"/>
      <c r="Z73" s="17"/>
      <c r="AA73" s="102"/>
      <c r="AB73" s="138"/>
      <c r="AC73" s="33"/>
      <c r="AD73" s="132"/>
    </row>
    <row r="74" spans="1:30" s="9" customFormat="1" hidden="1" outlineLevel="1" x14ac:dyDescent="0.2">
      <c r="A74" s="301" t="s">
        <v>20</v>
      </c>
      <c r="B74" s="3"/>
      <c r="C74" s="6"/>
      <c r="D74" s="6"/>
      <c r="E74" s="3"/>
      <c r="F74" s="3"/>
      <c r="G74" s="150"/>
      <c r="H74" s="118"/>
      <c r="I74" s="156"/>
      <c r="J74" s="17"/>
      <c r="K74" s="157">
        <f>SUBK9!J36</f>
        <v>0</v>
      </c>
      <c r="L74" s="118"/>
      <c r="M74" s="23"/>
      <c r="N74" s="23"/>
      <c r="O74" s="115">
        <f>SUBK9!N36</f>
        <v>0</v>
      </c>
      <c r="P74" s="107"/>
      <c r="Q74" s="17"/>
      <c r="R74" s="17"/>
      <c r="S74" s="157">
        <f>SUBK9!R36</f>
        <v>0</v>
      </c>
      <c r="T74" s="118"/>
      <c r="U74" s="23"/>
      <c r="V74" s="23"/>
      <c r="W74" s="115">
        <f>SUBK9!V36</f>
        <v>0</v>
      </c>
      <c r="X74" s="107"/>
      <c r="Y74" s="17"/>
      <c r="Z74" s="17"/>
      <c r="AA74" s="157">
        <f>SUBK9!Z36</f>
        <v>0</v>
      </c>
      <c r="AB74" s="138"/>
      <c r="AC74" s="33"/>
      <c r="AD74" s="132">
        <f t="shared" ref="AD74:AD75" si="75">K74+O74+S74+W74+AA74</f>
        <v>0</v>
      </c>
    </row>
    <row r="75" spans="1:30" s="9" customFormat="1" hidden="1" outlineLevel="1" x14ac:dyDescent="0.2">
      <c r="A75" s="301" t="s">
        <v>45</v>
      </c>
      <c r="B75" s="3"/>
      <c r="C75" s="6"/>
      <c r="D75" s="6"/>
      <c r="E75" s="3"/>
      <c r="F75" s="3"/>
      <c r="G75" s="150"/>
      <c r="H75" s="118"/>
      <c r="I75" s="156"/>
      <c r="J75" s="17"/>
      <c r="K75" s="157">
        <f>SUBK9!J38</f>
        <v>0</v>
      </c>
      <c r="L75" s="118"/>
      <c r="M75" s="23"/>
      <c r="N75" s="23"/>
      <c r="O75" s="115">
        <f>SUBK9!N38</f>
        <v>0</v>
      </c>
      <c r="P75" s="107"/>
      <c r="Q75" s="17"/>
      <c r="R75" s="17"/>
      <c r="S75" s="157">
        <f>SUBK9!R38</f>
        <v>0</v>
      </c>
      <c r="T75" s="118"/>
      <c r="U75" s="23"/>
      <c r="V75" s="23"/>
      <c r="W75" s="115">
        <f>SUBK9!V38</f>
        <v>0</v>
      </c>
      <c r="X75" s="107"/>
      <c r="Y75" s="17"/>
      <c r="Z75" s="17"/>
      <c r="AA75" s="157">
        <f>SUBK9!Z38</f>
        <v>0</v>
      </c>
      <c r="AB75" s="138"/>
      <c r="AC75" s="33"/>
      <c r="AD75" s="132">
        <f t="shared" si="75"/>
        <v>0</v>
      </c>
    </row>
    <row r="76" spans="1:30" s="9" customFormat="1" hidden="1" x14ac:dyDescent="0.2">
      <c r="A76" s="301"/>
      <c r="B76" s="3"/>
      <c r="C76" s="6"/>
      <c r="D76" s="6"/>
      <c r="E76" s="3"/>
      <c r="F76" s="3"/>
      <c r="G76" s="150"/>
      <c r="H76" s="118"/>
      <c r="I76" s="156"/>
      <c r="J76" s="17"/>
      <c r="K76" s="157"/>
      <c r="L76" s="118"/>
      <c r="M76" s="23"/>
      <c r="N76" s="23"/>
      <c r="O76" s="115"/>
      <c r="P76" s="107"/>
      <c r="Q76" s="17"/>
      <c r="R76" s="17"/>
      <c r="S76" s="102"/>
      <c r="T76" s="118"/>
      <c r="U76" s="23"/>
      <c r="V76" s="23"/>
      <c r="W76" s="115"/>
      <c r="X76" s="107"/>
      <c r="Y76" s="17"/>
      <c r="Z76" s="17"/>
      <c r="AA76" s="102"/>
      <c r="AB76" s="138"/>
      <c r="AC76" s="33"/>
      <c r="AD76" s="132"/>
    </row>
    <row r="77" spans="1:30" s="9" customFormat="1" hidden="1" outlineLevel="1" x14ac:dyDescent="0.2">
      <c r="A77" s="301" t="str">
        <f>SUBK10!$A$1</f>
        <v>-</v>
      </c>
      <c r="B77" s="3"/>
      <c r="C77" s="6"/>
      <c r="D77" s="6"/>
      <c r="E77" s="3"/>
      <c r="F77" s="3"/>
      <c r="G77" s="150"/>
      <c r="H77" s="118"/>
      <c r="I77" s="156"/>
      <c r="J77" s="17"/>
      <c r="K77" s="157"/>
      <c r="L77" s="118"/>
      <c r="M77" s="23"/>
      <c r="N77" s="23"/>
      <c r="O77" s="115"/>
      <c r="P77" s="107"/>
      <c r="Q77" s="17"/>
      <c r="R77" s="17"/>
      <c r="S77" s="102"/>
      <c r="T77" s="118"/>
      <c r="U77" s="23"/>
      <c r="V77" s="23"/>
      <c r="W77" s="115"/>
      <c r="X77" s="107"/>
      <c r="Y77" s="17"/>
      <c r="Z77" s="17"/>
      <c r="AA77" s="102"/>
      <c r="AB77" s="138"/>
      <c r="AC77" s="33"/>
      <c r="AD77" s="132"/>
    </row>
    <row r="78" spans="1:30" s="9" customFormat="1" hidden="1" outlineLevel="1" x14ac:dyDescent="0.2">
      <c r="A78" s="301" t="s">
        <v>20</v>
      </c>
      <c r="B78" s="3"/>
      <c r="C78" s="6"/>
      <c r="D78" s="6"/>
      <c r="E78" s="3"/>
      <c r="F78" s="3"/>
      <c r="G78" s="150"/>
      <c r="H78" s="118"/>
      <c r="I78" s="156"/>
      <c r="J78" s="17"/>
      <c r="K78" s="157">
        <f>SUBK10!J36</f>
        <v>0</v>
      </c>
      <c r="L78" s="118"/>
      <c r="M78" s="23"/>
      <c r="N78" s="23"/>
      <c r="O78" s="115">
        <f>SUBK10!N36</f>
        <v>0</v>
      </c>
      <c r="P78" s="107"/>
      <c r="Q78" s="17"/>
      <c r="R78" s="17"/>
      <c r="S78" s="157">
        <f>SUBK10!R36</f>
        <v>0</v>
      </c>
      <c r="T78" s="118"/>
      <c r="U78" s="23"/>
      <c r="V78" s="23"/>
      <c r="W78" s="115">
        <f>SUBK10!V36</f>
        <v>0</v>
      </c>
      <c r="X78" s="107"/>
      <c r="Y78" s="17"/>
      <c r="Z78" s="17"/>
      <c r="AA78" s="157">
        <f>SUBK10!Z36</f>
        <v>0</v>
      </c>
      <c r="AB78" s="138"/>
      <c r="AC78" s="33"/>
      <c r="AD78" s="132">
        <f t="shared" ref="AD78:AD79" si="76">K78+O78+S78+W78+AA78</f>
        <v>0</v>
      </c>
    </row>
    <row r="79" spans="1:30" s="9" customFormat="1" hidden="1" outlineLevel="1" x14ac:dyDescent="0.2">
      <c r="A79" s="301" t="s">
        <v>45</v>
      </c>
      <c r="B79" s="3"/>
      <c r="C79" s="6"/>
      <c r="D79" s="6"/>
      <c r="E79" s="3"/>
      <c r="F79" s="3"/>
      <c r="G79" s="150"/>
      <c r="H79" s="118"/>
      <c r="I79" s="156"/>
      <c r="J79" s="17"/>
      <c r="K79" s="157">
        <f>SUBK10!J38</f>
        <v>0</v>
      </c>
      <c r="L79" s="118"/>
      <c r="M79" s="23"/>
      <c r="N79" s="23"/>
      <c r="O79" s="115">
        <f>SUBK10!N38</f>
        <v>0</v>
      </c>
      <c r="P79" s="107"/>
      <c r="Q79" s="17"/>
      <c r="R79" s="17"/>
      <c r="S79" s="157">
        <f>SUBK10!R38</f>
        <v>0</v>
      </c>
      <c r="T79" s="118"/>
      <c r="U79" s="23"/>
      <c r="V79" s="23"/>
      <c r="W79" s="115">
        <f>SUBK10!V38</f>
        <v>0</v>
      </c>
      <c r="X79" s="107"/>
      <c r="Y79" s="17"/>
      <c r="Z79" s="17"/>
      <c r="AA79" s="157">
        <f>SUBK10!Z38</f>
        <v>0</v>
      </c>
      <c r="AB79" s="138"/>
      <c r="AC79" s="33"/>
      <c r="AD79" s="132">
        <f t="shared" si="76"/>
        <v>0</v>
      </c>
    </row>
    <row r="80" spans="1:30" s="266" customFormat="1" hidden="1" x14ac:dyDescent="0.2">
      <c r="A80" s="305"/>
      <c r="B80" s="252"/>
      <c r="C80" s="253"/>
      <c r="D80" s="253"/>
      <c r="E80" s="252"/>
      <c r="F80" s="252"/>
      <c r="G80" s="254"/>
      <c r="H80" s="258"/>
      <c r="I80" s="255"/>
      <c r="J80" s="256"/>
      <c r="K80" s="257"/>
      <c r="L80" s="258"/>
      <c r="M80" s="259"/>
      <c r="N80" s="259"/>
      <c r="O80" s="260"/>
      <c r="P80" s="261"/>
      <c r="Q80" s="256"/>
      <c r="R80" s="256"/>
      <c r="S80" s="262"/>
      <c r="T80" s="258"/>
      <c r="U80" s="259"/>
      <c r="V80" s="259"/>
      <c r="W80" s="260"/>
      <c r="X80" s="261"/>
      <c r="Y80" s="256"/>
      <c r="Z80" s="256"/>
      <c r="AA80" s="262"/>
      <c r="AB80" s="263"/>
      <c r="AC80" s="264"/>
      <c r="AD80" s="265"/>
    </row>
    <row r="81" spans="1:33" s="66" customFormat="1" ht="16.5" customHeight="1" x14ac:dyDescent="0.2">
      <c r="A81" s="306" t="s">
        <v>35</v>
      </c>
      <c r="B81" s="91"/>
      <c r="C81" s="92"/>
      <c r="D81" s="92"/>
      <c r="E81" s="93"/>
      <c r="F81" s="93"/>
      <c r="G81" s="153"/>
      <c r="H81" s="123"/>
      <c r="I81" s="166"/>
      <c r="J81" s="92"/>
      <c r="K81" s="124">
        <f>K82-K43-K47-K51-K55-K59-K63-K67-K71-K75-K79</f>
        <v>14655</v>
      </c>
      <c r="L81" s="123"/>
      <c r="M81" s="92"/>
      <c r="N81" s="92"/>
      <c r="O81" s="124">
        <f>O82-O43-O47-O51-O55-O59-O63-O67-O71-O75-O79</f>
        <v>15095.33</v>
      </c>
      <c r="P81" s="110"/>
      <c r="Q81" s="92"/>
      <c r="R81" s="92"/>
      <c r="S81" s="124">
        <f>S82-S43-S47-S51-S55-S59-S63-S67-S71-S75-S79</f>
        <v>15547.659900000001</v>
      </c>
      <c r="T81" s="123"/>
      <c r="U81" s="92"/>
      <c r="V81" s="92"/>
      <c r="W81" s="124">
        <f>W82-W43-W47-W51-W55-W59-W63-W67-W71-W75-W79</f>
        <v>0</v>
      </c>
      <c r="X81" s="110"/>
      <c r="Y81" s="92"/>
      <c r="Z81" s="92"/>
      <c r="AA81" s="124">
        <f>AA82-AA43-AA47-AA51-AA55-AA59-AA63-AA67-AA71-AA75-AA79</f>
        <v>0</v>
      </c>
      <c r="AB81" s="140"/>
      <c r="AC81" s="93"/>
      <c r="AD81" s="124">
        <f>K81+O81+S81+W81+AA81</f>
        <v>45297.9899</v>
      </c>
    </row>
    <row r="82" spans="1:33" s="95" customFormat="1" ht="16.5" customHeight="1" x14ac:dyDescent="0.2">
      <c r="A82" s="140" t="s">
        <v>22</v>
      </c>
      <c r="B82" s="93"/>
      <c r="C82" s="94"/>
      <c r="D82" s="92"/>
      <c r="E82" s="93"/>
      <c r="F82" s="93"/>
      <c r="G82" s="153"/>
      <c r="H82" s="123"/>
      <c r="I82" s="166"/>
      <c r="J82" s="92"/>
      <c r="K82" s="124">
        <f>SUM(K19+K31+K21+K25+K23+K33+K29+K35+K38+K40)</f>
        <v>14655</v>
      </c>
      <c r="L82" s="123"/>
      <c r="M82" s="92"/>
      <c r="N82" s="92"/>
      <c r="O82" s="124">
        <f>SUM(O19+O31+O21+O25+O23+O33+O29+O35+O38+O40)</f>
        <v>15095.33</v>
      </c>
      <c r="P82" s="110"/>
      <c r="Q82" s="92" t="s">
        <v>0</v>
      </c>
      <c r="R82" s="92" t="s">
        <v>0</v>
      </c>
      <c r="S82" s="124">
        <f>SUM(S19+S31+S21+S25+S23+S33+S29+S35+S38+S40)</f>
        <v>15547.659900000001</v>
      </c>
      <c r="T82" s="123"/>
      <c r="U82" s="92" t="s">
        <v>0</v>
      </c>
      <c r="V82" s="92" t="s">
        <v>0</v>
      </c>
      <c r="W82" s="124">
        <f>SUM(W19+W31+W21+W25+W23+W33+W29+W35+W38+W40)</f>
        <v>0</v>
      </c>
      <c r="X82" s="110"/>
      <c r="Y82" s="92" t="s">
        <v>0</v>
      </c>
      <c r="Z82" s="92" t="s">
        <v>0</v>
      </c>
      <c r="AA82" s="124">
        <f>SUM(AA19+AA31+AA21+AA25+AA23+AA33+AA29+AA35+AA38+AA40)</f>
        <v>0</v>
      </c>
      <c r="AB82" s="140"/>
      <c r="AC82" s="93"/>
      <c r="AD82" s="124">
        <f>K82+O82+S82+W82+AA82</f>
        <v>45297.9899</v>
      </c>
    </row>
    <row r="83" spans="1:33" s="66" customFormat="1" x14ac:dyDescent="0.2">
      <c r="A83" s="307" t="s">
        <v>34</v>
      </c>
      <c r="B83" s="68"/>
      <c r="C83" s="62"/>
      <c r="D83" s="62"/>
      <c r="E83" s="68"/>
      <c r="F83" s="68"/>
      <c r="G83" s="151"/>
      <c r="H83" s="119"/>
      <c r="I83" s="163"/>
      <c r="J83" s="57"/>
      <c r="K83" s="161">
        <f>K82-K21-K33-K38-K40+('MTDC CALCULATIONS'!C9+'MTDC CALCULATIONS'!C16+'MTDC CALCULATIONS'!C23+'MTDC CALCULATIONS'!C30+'MTDC CALCULATIONS'!C37+'MTDC CALCULATIONS'!C44+'MTDC CALCULATIONS'!C51+'MTDC CALCULATIONS'!C58+'MTDC CALCULATIONS'!C65+'MTDC CALCULATIONS'!C72)</f>
        <v>14655</v>
      </c>
      <c r="L83" s="119"/>
      <c r="M83" s="60"/>
      <c r="N83" s="60"/>
      <c r="O83" s="120">
        <f>O82-O21-O33-O38-O40+('MTDC CALCULATIONS'!D9+'MTDC CALCULATIONS'!D16+'MTDC CALCULATIONS'!D23+'MTDC CALCULATIONS'!D30+'MTDC CALCULATIONS'!D37+'MTDC CALCULATIONS'!D44+'MTDC CALCULATIONS'!D51+'MTDC CALCULATIONS'!D58+'MTDC CALCULATIONS'!D65+'MTDC CALCULATIONS'!D72)</f>
        <v>15095.33</v>
      </c>
      <c r="P83" s="108"/>
      <c r="Q83" s="57"/>
      <c r="R83" s="57"/>
      <c r="S83" s="104">
        <f>S82-S21-S33-S38-S40+('MTDC CALCULATIONS'!E9+'MTDC CALCULATIONS'!E16+'MTDC CALCULATIONS'!E23+'MTDC CALCULATIONS'!E30+'MTDC CALCULATIONS'!E37+'MTDC CALCULATIONS'!E44+'MTDC CALCULATIONS'!E51+'MTDC CALCULATIONS'!E58+'MTDC CALCULATIONS'!E65+'MTDC CALCULATIONS'!E72)</f>
        <v>15547.659900000001</v>
      </c>
      <c r="T83" s="119"/>
      <c r="U83" s="60"/>
      <c r="V83" s="60"/>
      <c r="W83" s="120">
        <f>W82-W21-W33-W38-W40+('MTDC CALCULATIONS'!F9+'MTDC CALCULATIONS'!F16+'MTDC CALCULATIONS'!F23+'MTDC CALCULATIONS'!F30+'MTDC CALCULATIONS'!F37+'MTDC CALCULATIONS'!F44+'MTDC CALCULATIONS'!F51+'MTDC CALCULATIONS'!F58+'MTDC CALCULATIONS'!F65+'MTDC CALCULATIONS'!F72)</f>
        <v>0</v>
      </c>
      <c r="X83" s="108"/>
      <c r="Y83" s="57"/>
      <c r="Z83" s="57"/>
      <c r="AA83" s="104">
        <f>AA82-AA21-AA33-AA38-AA40+('MTDC CALCULATIONS'!G9+'MTDC CALCULATIONS'!G16+'MTDC CALCULATIONS'!G23+'MTDC CALCULATIONS'!G30+'MTDC CALCULATIONS'!G37+'MTDC CALCULATIONS'!G44+'MTDC CALCULATIONS'!G51+'MTDC CALCULATIONS'!G58+'MTDC CALCULATIONS'!G65+'MTDC CALCULATIONS'!G72)</f>
        <v>0</v>
      </c>
      <c r="AB83" s="137"/>
      <c r="AC83" s="89"/>
      <c r="AD83" s="136">
        <f>K83+O83+S83+W83+AA83</f>
        <v>45297.9899</v>
      </c>
    </row>
    <row r="84" spans="1:33" s="66" customFormat="1" ht="13.5" thickBot="1" x14ac:dyDescent="0.25">
      <c r="A84" s="307" t="s">
        <v>23</v>
      </c>
      <c r="B84" s="96">
        <v>0.57799999999999996</v>
      </c>
      <c r="D84" s="96"/>
      <c r="E84" s="68"/>
      <c r="F84" s="68"/>
      <c r="G84" s="151"/>
      <c r="H84" s="328"/>
      <c r="I84" s="167"/>
      <c r="J84" s="168"/>
      <c r="K84" s="169">
        <f>ROUND((K83*B84),0)</f>
        <v>8471</v>
      </c>
      <c r="L84" s="119"/>
      <c r="M84" s="125"/>
      <c r="N84" s="125"/>
      <c r="O84" s="126">
        <f>ROUND((O83*$B$84),0)</f>
        <v>8725</v>
      </c>
      <c r="P84" s="108"/>
      <c r="Q84" s="57" t="s">
        <v>14</v>
      </c>
      <c r="R84" s="57" t="s">
        <v>0</v>
      </c>
      <c r="S84" s="104">
        <f>ROUND((S83*$B$84),0)</f>
        <v>8987</v>
      </c>
      <c r="T84" s="119"/>
      <c r="U84" s="125" t="s">
        <v>14</v>
      </c>
      <c r="V84" s="125" t="s">
        <v>0</v>
      </c>
      <c r="W84" s="126">
        <f>ROUND((W83*$B$84),0)</f>
        <v>0</v>
      </c>
      <c r="X84" s="108"/>
      <c r="Y84" s="57" t="s">
        <v>14</v>
      </c>
      <c r="Z84" s="57" t="s">
        <v>0</v>
      </c>
      <c r="AA84" s="104">
        <f>ROUND((AA83*$B$84),0)</f>
        <v>0</v>
      </c>
      <c r="AB84" s="141"/>
      <c r="AC84" s="142"/>
      <c r="AD84" s="143">
        <f>K84+O84+S84+W84+AA84</f>
        <v>26183</v>
      </c>
      <c r="AE84" s="95"/>
    </row>
    <row r="85" spans="1:33" s="101" customFormat="1" ht="15" thickBot="1" x14ac:dyDescent="0.25">
      <c r="A85" s="308" t="s">
        <v>24</v>
      </c>
      <c r="B85" s="294"/>
      <c r="C85" s="295"/>
      <c r="D85" s="295"/>
      <c r="E85" s="294"/>
      <c r="F85" s="294"/>
      <c r="G85" s="296"/>
      <c r="H85" s="327"/>
      <c r="I85" s="269"/>
      <c r="J85" s="97"/>
      <c r="K85" s="323">
        <f>K82+K84</f>
        <v>23126</v>
      </c>
      <c r="L85" s="320"/>
      <c r="M85" s="111"/>
      <c r="N85" s="111"/>
      <c r="O85" s="324">
        <f>O82+O84</f>
        <v>23820.33</v>
      </c>
      <c r="P85" s="321"/>
      <c r="Q85" s="97"/>
      <c r="R85" s="97"/>
      <c r="S85" s="323">
        <f>S82+S84</f>
        <v>24534.659899999999</v>
      </c>
      <c r="T85" s="320"/>
      <c r="U85" s="111"/>
      <c r="V85" s="111"/>
      <c r="W85" s="324">
        <f>W82+W84</f>
        <v>0</v>
      </c>
      <c r="X85" s="321"/>
      <c r="Y85" s="97"/>
      <c r="Z85" s="97"/>
      <c r="AA85" s="323">
        <f>AA82+AA84</f>
        <v>0</v>
      </c>
      <c r="AB85" s="322"/>
      <c r="AC85" s="99"/>
      <c r="AD85" s="134">
        <f>K85+O85+S85+W85+AA85</f>
        <v>71480.9899</v>
      </c>
      <c r="AF85" s="222"/>
    </row>
    <row r="86" spans="1:33" ht="13.5" thickTop="1" x14ac:dyDescent="0.2">
      <c r="K86" s="219"/>
      <c r="O86" s="219"/>
      <c r="AE86" s="15"/>
      <c r="AF86" s="15"/>
      <c r="AG86" s="15"/>
    </row>
    <row r="87" spans="1:33" x14ac:dyDescent="0.2">
      <c r="A87" s="26" t="s">
        <v>53</v>
      </c>
      <c r="B87" s="26"/>
      <c r="AE87" s="15"/>
      <c r="AF87" s="15"/>
      <c r="AG87" s="15"/>
    </row>
    <row r="88" spans="1:33" x14ac:dyDescent="0.2">
      <c r="A88" s="26"/>
      <c r="B88" s="26"/>
      <c r="AA88" s="219"/>
      <c r="AE88" s="15"/>
      <c r="AF88" s="15"/>
      <c r="AG88" s="15"/>
    </row>
    <row r="89" spans="1:33" x14ac:dyDescent="0.2">
      <c r="A89" s="26" t="s">
        <v>37</v>
      </c>
      <c r="B89" s="26"/>
      <c r="AE89" s="15"/>
      <c r="AF89" s="15"/>
      <c r="AG89" s="15"/>
    </row>
    <row r="90" spans="1:33" x14ac:dyDescent="0.2">
      <c r="A90" s="26"/>
      <c r="B90" s="26"/>
      <c r="AE90" s="15"/>
      <c r="AF90" s="15"/>
      <c r="AG90" s="15"/>
    </row>
    <row r="91" spans="1:33" ht="13.5" thickBot="1" x14ac:dyDescent="0.25">
      <c r="AE91" s="15"/>
      <c r="AF91" s="15"/>
      <c r="AG91" s="15"/>
    </row>
    <row r="92" spans="1:33" x14ac:dyDescent="0.2">
      <c r="A92" s="1" t="s">
        <v>58</v>
      </c>
      <c r="B92" s="331"/>
      <c r="C92" s="282"/>
      <c r="D92" s="280"/>
      <c r="AE92" s="15"/>
      <c r="AF92" s="15"/>
      <c r="AG92" s="15"/>
    </row>
    <row r="93" spans="1:33" x14ac:dyDescent="0.2">
      <c r="A93" s="29" t="s">
        <v>51</v>
      </c>
      <c r="B93" s="273">
        <v>0</v>
      </c>
      <c r="C93" s="283"/>
      <c r="D93" s="281"/>
      <c r="AE93" s="15"/>
      <c r="AF93" s="15"/>
      <c r="AG93" s="15"/>
    </row>
    <row r="94" spans="1:33" x14ac:dyDescent="0.2">
      <c r="A94" s="29" t="s">
        <v>39</v>
      </c>
      <c r="B94" s="274">
        <v>0.31900000000000001</v>
      </c>
      <c r="C94" s="283"/>
      <c r="D94" s="281"/>
      <c r="AE94" s="15"/>
      <c r="AF94" s="15"/>
      <c r="AG94" s="15"/>
    </row>
    <row r="95" spans="1:33" x14ac:dyDescent="0.2">
      <c r="A95" s="29" t="s">
        <v>59</v>
      </c>
      <c r="B95" s="274">
        <v>0.31900000000000001</v>
      </c>
      <c r="C95" s="283"/>
      <c r="D95" s="281"/>
      <c r="AE95" s="15"/>
      <c r="AF95" s="15"/>
      <c r="AG95" s="15"/>
    </row>
    <row r="96" spans="1:33" x14ac:dyDescent="0.2">
      <c r="A96" s="29" t="s">
        <v>38</v>
      </c>
      <c r="B96" s="274">
        <v>0.31900000000000001</v>
      </c>
      <c r="C96" s="283"/>
      <c r="D96" s="281"/>
      <c r="AE96" s="15"/>
      <c r="AF96" s="15"/>
      <c r="AG96" s="15"/>
    </row>
    <row r="97" spans="1:33" x14ac:dyDescent="0.2">
      <c r="A97" s="29" t="s">
        <v>42</v>
      </c>
      <c r="B97" s="273">
        <v>6.2E-2</v>
      </c>
      <c r="C97" s="283"/>
      <c r="D97" s="281"/>
      <c r="AE97" s="15"/>
      <c r="AF97" s="15"/>
      <c r="AG97" s="15"/>
    </row>
    <row r="98" spans="1:33" x14ac:dyDescent="0.2">
      <c r="A98" s="29" t="s">
        <v>42</v>
      </c>
      <c r="B98" s="274">
        <v>6.2E-2</v>
      </c>
      <c r="C98" s="283"/>
      <c r="D98" s="281"/>
      <c r="AE98" s="15"/>
      <c r="AF98" s="15"/>
      <c r="AG98" s="15"/>
    </row>
    <row r="99" spans="1:33" x14ac:dyDescent="0.2">
      <c r="A99" s="29" t="s">
        <v>40</v>
      </c>
      <c r="B99" s="274">
        <v>0.151</v>
      </c>
      <c r="C99" s="283"/>
      <c r="D99" s="281"/>
      <c r="AE99" s="15"/>
      <c r="AF99" s="15"/>
      <c r="AG99" s="15"/>
    </row>
    <row r="100" spans="1:33" x14ac:dyDescent="0.2">
      <c r="A100" s="29" t="s">
        <v>41</v>
      </c>
      <c r="B100" s="273">
        <v>0.151</v>
      </c>
      <c r="C100" s="283"/>
      <c r="D100" s="281"/>
      <c r="AE100" s="15"/>
      <c r="AF100" s="15"/>
      <c r="AG100" s="15"/>
    </row>
    <row r="101" spans="1:33" x14ac:dyDescent="0.2">
      <c r="A101" s="29" t="s">
        <v>46</v>
      </c>
      <c r="B101" s="273">
        <v>0.311</v>
      </c>
      <c r="C101" s="283"/>
      <c r="D101" s="281"/>
      <c r="AE101" s="15"/>
      <c r="AF101" s="15"/>
      <c r="AG101" s="15"/>
    </row>
    <row r="102" spans="1:33" x14ac:dyDescent="0.2">
      <c r="A102" s="29" t="s">
        <v>47</v>
      </c>
      <c r="B102" s="273">
        <v>9.0999999999999998E-2</v>
      </c>
      <c r="C102" s="283"/>
      <c r="D102" s="281"/>
      <c r="AE102" s="15"/>
      <c r="AF102" s="15"/>
      <c r="AG102" s="15"/>
    </row>
    <row r="103" spans="1:33" ht="13.5" thickBot="1" x14ac:dyDescent="0.25">
      <c r="A103" s="30" t="s">
        <v>44</v>
      </c>
      <c r="B103" s="275">
        <v>0</v>
      </c>
      <c r="C103" s="283"/>
      <c r="D103" s="281"/>
      <c r="AE103" s="15"/>
      <c r="AF103" s="15"/>
      <c r="AG103" s="15"/>
    </row>
    <row r="104" spans="1:33" x14ac:dyDescent="0.2">
      <c r="AE104" s="15"/>
      <c r="AF104" s="15"/>
      <c r="AG104" s="15"/>
    </row>
    <row r="105" spans="1:33" x14ac:dyDescent="0.2">
      <c r="A105" s="237"/>
      <c r="B105" s="237"/>
      <c r="AE105" s="15"/>
      <c r="AF105" s="15"/>
      <c r="AG105" s="15"/>
    </row>
    <row r="106" spans="1:33" x14ac:dyDescent="0.2">
      <c r="A106" s="237"/>
      <c r="B106" s="237"/>
      <c r="AE106" s="15"/>
      <c r="AF106" s="15"/>
      <c r="AG106" s="15"/>
    </row>
    <row r="107" spans="1:33" x14ac:dyDescent="0.2">
      <c r="C107" s="223"/>
      <c r="AE107" s="15"/>
      <c r="AF107" s="15"/>
      <c r="AG107" s="15"/>
    </row>
    <row r="108" spans="1:33" x14ac:dyDescent="0.2">
      <c r="C108" s="223"/>
      <c r="AE108" s="15"/>
      <c r="AF108" s="15"/>
      <c r="AG108" s="15"/>
    </row>
    <row r="109" spans="1:33" x14ac:dyDescent="0.2">
      <c r="AE109" s="15"/>
      <c r="AF109" s="15"/>
      <c r="AG109" s="15"/>
    </row>
    <row r="110" spans="1:33" x14ac:dyDescent="0.2">
      <c r="AE110" s="15"/>
      <c r="AF110" s="15"/>
      <c r="AG110" s="15"/>
    </row>
    <row r="111" spans="1:33" x14ac:dyDescent="0.2">
      <c r="AE111" s="15"/>
      <c r="AF111" s="15"/>
      <c r="AG111" s="15"/>
    </row>
    <row r="112" spans="1:33" x14ac:dyDescent="0.2">
      <c r="AE112" s="15"/>
      <c r="AF112" s="15"/>
      <c r="AG112" s="15"/>
    </row>
    <row r="113" spans="31:33" x14ac:dyDescent="0.2">
      <c r="AE113" s="15"/>
      <c r="AF113" s="15"/>
      <c r="AG113" s="15"/>
    </row>
    <row r="114" spans="31:33" x14ac:dyDescent="0.2">
      <c r="AE114" s="15"/>
      <c r="AF114" s="15"/>
      <c r="AG114" s="15"/>
    </row>
    <row r="115" spans="31:33" x14ac:dyDescent="0.2">
      <c r="AE115" s="15"/>
      <c r="AF115" s="15"/>
      <c r="AG115" s="15"/>
    </row>
    <row r="116" spans="31:33" x14ac:dyDescent="0.2">
      <c r="AE116" s="15"/>
      <c r="AF116" s="15"/>
      <c r="AG116" s="15"/>
    </row>
  </sheetData>
  <sortState ref="A61:B71">
    <sortCondition ref="A61"/>
  </sortState>
  <mergeCells count="7">
    <mergeCell ref="A92:B92"/>
    <mergeCell ref="H4:K4"/>
    <mergeCell ref="AB4:AD4"/>
    <mergeCell ref="L4:O4"/>
    <mergeCell ref="P4:S4"/>
    <mergeCell ref="T4:W4"/>
    <mergeCell ref="X4:AA4"/>
  </mergeCells>
  <phoneticPr fontId="0" type="noConversion"/>
  <dataValidations count="1">
    <dataValidation type="list" allowBlank="1" showInputMessage="1" showErrorMessage="1" sqref="F6:F18">
      <formula1>$A$93:$A$103</formula1>
    </dataValidation>
  </dataValidations>
  <pageMargins left="0.21" right="0.14000000000000001" top="0.24" bottom="0.4" header="0.13" footer="0.15"/>
  <pageSetup scale="48" fitToWidth="0" fitToHeight="0" orientation="landscape" r:id="rId1"/>
  <headerFooter alignWithMargins="0">
    <oddFooter>&amp;R&amp;D</oddFooter>
  </headerFooter>
  <ignoredErrors>
    <ignoredError sqref="K3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75" x14ac:dyDescent="0.2"/>
  <cols>
    <col min="1" max="1" width="21.42578125" customWidth="1"/>
    <col min="2" max="2" width="8.140625" customWidth="1"/>
    <col min="3" max="3" width="9.140625" customWidth="1"/>
    <col min="6" max="6" width="7.85546875" bestFit="1" customWidth="1"/>
  </cols>
  <sheetData>
    <row r="1" spans="1:29" s="185" customFormat="1" ht="15.75" customHeight="1" x14ac:dyDescent="0.25">
      <c r="A1" s="319" t="s">
        <v>51</v>
      </c>
      <c r="B1" s="284"/>
    </row>
    <row r="2" spans="1:29" x14ac:dyDescent="0.2">
      <c r="A2" s="2" t="s">
        <v>30</v>
      </c>
      <c r="B2" s="2"/>
      <c r="F2" t="s">
        <v>0</v>
      </c>
      <c r="H2" s="15" t="s">
        <v>0</v>
      </c>
      <c r="I2" s="15" t="s">
        <v>0</v>
      </c>
      <c r="J2" s="15" t="s">
        <v>0</v>
      </c>
      <c r="K2" s="15"/>
      <c r="L2" s="15"/>
      <c r="M2" s="15"/>
      <c r="N2" s="12" t="s">
        <v>0</v>
      </c>
      <c r="O2" s="12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 spans="1:29" ht="15" x14ac:dyDescent="0.25">
      <c r="A3" s="22"/>
      <c r="B3" s="22"/>
      <c r="C3" s="22"/>
      <c r="D3" s="22"/>
      <c r="G3" t="s">
        <v>1</v>
      </c>
      <c r="H3" s="16">
        <v>1.02</v>
      </c>
      <c r="I3" s="15"/>
      <c r="J3" s="15"/>
      <c r="K3" s="15"/>
      <c r="L3" s="15"/>
      <c r="M3" s="15"/>
      <c r="N3" s="12"/>
      <c r="O3" s="12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1:29" ht="13.5" thickBot="1" x14ac:dyDescent="0.25">
      <c r="A4" s="14"/>
      <c r="B4" s="14"/>
      <c r="H4" s="15"/>
      <c r="I4" s="15"/>
      <c r="J4" s="15"/>
      <c r="K4" s="193" t="s">
        <v>49</v>
      </c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29" ht="13.5" thickBot="1" x14ac:dyDescent="0.25">
      <c r="A5" s="289" t="s">
        <v>0</v>
      </c>
      <c r="B5" s="289"/>
      <c r="C5" s="290"/>
      <c r="D5" s="290"/>
      <c r="E5" s="290"/>
      <c r="F5" s="326"/>
      <c r="G5" s="332" t="s">
        <v>28</v>
      </c>
      <c r="H5" s="333"/>
      <c r="I5" s="333"/>
      <c r="J5" s="334"/>
      <c r="K5" s="342" t="s">
        <v>2</v>
      </c>
      <c r="L5" s="338"/>
      <c r="M5" s="338"/>
      <c r="N5" s="343"/>
      <c r="O5" s="332" t="s">
        <v>3</v>
      </c>
      <c r="P5" s="339"/>
      <c r="Q5" s="339"/>
      <c r="R5" s="340"/>
      <c r="S5" s="342" t="s">
        <v>26</v>
      </c>
      <c r="T5" s="338"/>
      <c r="U5" s="338"/>
      <c r="V5" s="343"/>
      <c r="W5" s="332" t="s">
        <v>4</v>
      </c>
      <c r="X5" s="339"/>
      <c r="Y5" s="339"/>
      <c r="Z5" s="340"/>
      <c r="AA5" s="341" t="s">
        <v>5</v>
      </c>
      <c r="AB5" s="335"/>
      <c r="AC5" s="336"/>
    </row>
    <row r="6" spans="1:29" s="53" customFormat="1" ht="39" thickBot="1" x14ac:dyDescent="0.25">
      <c r="A6" s="316" t="s">
        <v>6</v>
      </c>
      <c r="B6" s="54" t="s">
        <v>56</v>
      </c>
      <c r="C6" s="39" t="s">
        <v>7</v>
      </c>
      <c r="D6" s="39" t="s">
        <v>29</v>
      </c>
      <c r="E6" s="40" t="s">
        <v>27</v>
      </c>
      <c r="F6" s="41" t="s">
        <v>8</v>
      </c>
      <c r="G6" s="309" t="s">
        <v>55</v>
      </c>
      <c r="H6" s="310" t="s">
        <v>9</v>
      </c>
      <c r="I6" s="310" t="s">
        <v>10</v>
      </c>
      <c r="J6" s="311" t="s">
        <v>11</v>
      </c>
      <c r="K6" s="45" t="s">
        <v>48</v>
      </c>
      <c r="L6" s="313" t="s">
        <v>9</v>
      </c>
      <c r="M6" s="313" t="s">
        <v>10</v>
      </c>
      <c r="N6" s="313" t="s">
        <v>11</v>
      </c>
      <c r="O6" s="309" t="s">
        <v>31</v>
      </c>
      <c r="P6" s="310" t="s">
        <v>9</v>
      </c>
      <c r="Q6" s="310" t="s">
        <v>10</v>
      </c>
      <c r="R6" s="311" t="s">
        <v>11</v>
      </c>
      <c r="S6" s="315" t="s">
        <v>32</v>
      </c>
      <c r="T6" s="313" t="s">
        <v>9</v>
      </c>
      <c r="U6" s="313" t="s">
        <v>10</v>
      </c>
      <c r="V6" s="48" t="s">
        <v>11</v>
      </c>
      <c r="W6" s="309" t="s">
        <v>33</v>
      </c>
      <c r="X6" s="310" t="s">
        <v>9</v>
      </c>
      <c r="Y6" s="310" t="s">
        <v>10</v>
      </c>
      <c r="Z6" s="311" t="s">
        <v>11</v>
      </c>
      <c r="AA6" s="314" t="s">
        <v>9</v>
      </c>
      <c r="AB6" s="312" t="s">
        <v>10</v>
      </c>
      <c r="AC6" s="317" t="s">
        <v>11</v>
      </c>
    </row>
    <row r="7" spans="1:29" x14ac:dyDescent="0.2">
      <c r="A7" s="34"/>
      <c r="B7" s="34"/>
      <c r="C7" s="35"/>
      <c r="D7" s="36">
        <f>C7*1.03</f>
        <v>0</v>
      </c>
      <c r="E7" s="37">
        <f t="shared" ref="E7:E12" si="0">G7*12</f>
        <v>0</v>
      </c>
      <c r="F7" s="171"/>
      <c r="G7" s="276">
        <v>0</v>
      </c>
      <c r="H7" s="154">
        <f t="shared" ref="H7:H12" si="1">ROUND(($D7*$G7),0)</f>
        <v>0</v>
      </c>
      <c r="I7" s="154">
        <f>H7*F7</f>
        <v>0</v>
      </c>
      <c r="J7" s="155">
        <f>SUM(H7:I7)</f>
        <v>0</v>
      </c>
      <c r="K7" s="188">
        <f t="shared" ref="K7:K12" si="2">G7</f>
        <v>0</v>
      </c>
      <c r="L7" s="23">
        <f t="shared" ref="L7:L12" si="3">D7*K7*$H$3</f>
        <v>0</v>
      </c>
      <c r="M7" s="23">
        <f>ROUND((L7*$F7),0)</f>
        <v>0</v>
      </c>
      <c r="N7" s="170">
        <f>SUM(L7:M7)</f>
        <v>0</v>
      </c>
      <c r="O7" s="190">
        <f>K7</f>
        <v>0</v>
      </c>
      <c r="P7" s="154">
        <f t="shared" ref="P7:P12" si="4">D7*O7*$H$3^2</f>
        <v>0</v>
      </c>
      <c r="Q7" s="154">
        <f>P7*F7</f>
        <v>0</v>
      </c>
      <c r="R7" s="155">
        <f>SUM(P7:Q7)</f>
        <v>0</v>
      </c>
      <c r="S7" s="189">
        <f>O7</f>
        <v>0</v>
      </c>
      <c r="T7" s="23">
        <f t="shared" ref="T7:T12" si="5">D7*S7*$H$3^3</f>
        <v>0</v>
      </c>
      <c r="U7" s="23">
        <f>ROUND((T7*$F7),0)</f>
        <v>0</v>
      </c>
      <c r="V7" s="170">
        <f>SUM(T7:U7)</f>
        <v>0</v>
      </c>
      <c r="W7" s="190">
        <f>S7</f>
        <v>0</v>
      </c>
      <c r="X7" s="154">
        <f t="shared" ref="X7:X12" si="6">D7*W7*$H$3^4</f>
        <v>0</v>
      </c>
      <c r="Y7" s="154">
        <f>ROUND((X7*$F7),0)</f>
        <v>0</v>
      </c>
      <c r="Z7" s="155">
        <f>SUM(X7:Y7)</f>
        <v>0</v>
      </c>
      <c r="AA7" s="128">
        <f t="shared" ref="AA7:AB12" si="7">SUM(H7+L7+P7+T7+X7)</f>
        <v>0</v>
      </c>
      <c r="AB7" s="129">
        <f t="shared" si="7"/>
        <v>0</v>
      </c>
      <c r="AC7" s="130">
        <f t="shared" ref="AC7:AC12" si="8">SUM(J7+N7+R7+V7+Z7)</f>
        <v>0</v>
      </c>
    </row>
    <row r="8" spans="1:29" x14ac:dyDescent="0.2">
      <c r="A8" s="3"/>
      <c r="B8" s="3"/>
      <c r="C8" s="21"/>
      <c r="D8" s="20">
        <f t="shared" ref="D8:D12" si="9">C8*1.03</f>
        <v>0</v>
      </c>
      <c r="E8" s="13">
        <f t="shared" si="0"/>
        <v>0</v>
      </c>
      <c r="F8" s="148"/>
      <c r="G8" s="277"/>
      <c r="H8" s="17">
        <f t="shared" si="1"/>
        <v>0</v>
      </c>
      <c r="I8" s="17">
        <f t="shared" ref="I8:I12" si="10">H8*F8</f>
        <v>0</v>
      </c>
      <c r="J8" s="157">
        <f>SUM(H8:I8)</f>
        <v>0</v>
      </c>
      <c r="K8" s="188">
        <f t="shared" si="2"/>
        <v>0</v>
      </c>
      <c r="L8" s="23">
        <f t="shared" si="3"/>
        <v>0</v>
      </c>
      <c r="M8" s="23">
        <f>ROUND((L8*$F8),0)</f>
        <v>0</v>
      </c>
      <c r="N8" s="170">
        <f>SUM(L8:M8)</f>
        <v>0</v>
      </c>
      <c r="O8" s="191">
        <f t="shared" ref="O8:O12" si="11">K8</f>
        <v>0</v>
      </c>
      <c r="P8" s="17">
        <f t="shared" si="4"/>
        <v>0</v>
      </c>
      <c r="Q8" s="17">
        <f>ROUND((P8*$F8),0)</f>
        <v>0</v>
      </c>
      <c r="R8" s="157">
        <f>SUM(P8:Q8)</f>
        <v>0</v>
      </c>
      <c r="S8" s="189">
        <f t="shared" ref="S8:S12" si="12">O8</f>
        <v>0</v>
      </c>
      <c r="T8" s="23">
        <f t="shared" si="5"/>
        <v>0</v>
      </c>
      <c r="U8" s="23">
        <f>ROUND((T8*$F8),0)</f>
        <v>0</v>
      </c>
      <c r="V8" s="170">
        <f>SUM(T8:U8)</f>
        <v>0</v>
      </c>
      <c r="W8" s="191">
        <f t="shared" ref="W8:W12" si="13">S8</f>
        <v>0</v>
      </c>
      <c r="X8" s="17">
        <f t="shared" si="6"/>
        <v>0</v>
      </c>
      <c r="Y8" s="17">
        <f>ROUND((X8*$F8),0)</f>
        <v>0</v>
      </c>
      <c r="Z8" s="157">
        <f>SUM(X8:Y8)</f>
        <v>0</v>
      </c>
      <c r="AA8" s="131">
        <f t="shared" si="7"/>
        <v>0</v>
      </c>
      <c r="AB8" s="32">
        <f t="shared" si="7"/>
        <v>0</v>
      </c>
      <c r="AC8" s="132">
        <f t="shared" si="8"/>
        <v>0</v>
      </c>
    </row>
    <row r="9" spans="1:29" x14ac:dyDescent="0.2">
      <c r="A9" s="3"/>
      <c r="B9" s="3"/>
      <c r="C9" s="21"/>
      <c r="D9" s="20">
        <f t="shared" si="9"/>
        <v>0</v>
      </c>
      <c r="E9" s="13">
        <f t="shared" si="0"/>
        <v>0</v>
      </c>
      <c r="F9" s="148"/>
      <c r="G9" s="277"/>
      <c r="H9" s="17">
        <f t="shared" si="1"/>
        <v>0</v>
      </c>
      <c r="I9" s="17">
        <f t="shared" si="10"/>
        <v>0</v>
      </c>
      <c r="J9" s="157">
        <f t="shared" ref="J9:J12" si="14">SUM(H9:I9)</f>
        <v>0</v>
      </c>
      <c r="K9" s="188">
        <f t="shared" si="2"/>
        <v>0</v>
      </c>
      <c r="L9" s="23">
        <f t="shared" si="3"/>
        <v>0</v>
      </c>
      <c r="M9" s="23">
        <f t="shared" ref="M9:M12" si="15">ROUND((L9*$F9),0)</f>
        <v>0</v>
      </c>
      <c r="N9" s="170">
        <f t="shared" ref="N9:N12" si="16">SUM(L9:M9)</f>
        <v>0</v>
      </c>
      <c r="O9" s="191">
        <f t="shared" si="11"/>
        <v>0</v>
      </c>
      <c r="P9" s="17">
        <f t="shared" si="4"/>
        <v>0</v>
      </c>
      <c r="Q9" s="17">
        <f t="shared" ref="Q9:Q12" si="17">ROUND((P9*$F9),0)</f>
        <v>0</v>
      </c>
      <c r="R9" s="157">
        <f t="shared" ref="R9:R12" si="18">SUM(P9:Q9)</f>
        <v>0</v>
      </c>
      <c r="S9" s="189">
        <f t="shared" si="12"/>
        <v>0</v>
      </c>
      <c r="T9" s="23">
        <f t="shared" si="5"/>
        <v>0</v>
      </c>
      <c r="U9" s="23">
        <f t="shared" ref="U9:U12" si="19">ROUND((T9*$F9),0)</f>
        <v>0</v>
      </c>
      <c r="V9" s="170">
        <f t="shared" ref="V9:V12" si="20">SUM(T9:U9)</f>
        <v>0</v>
      </c>
      <c r="W9" s="191">
        <f t="shared" si="13"/>
        <v>0</v>
      </c>
      <c r="X9" s="17">
        <f t="shared" si="6"/>
        <v>0</v>
      </c>
      <c r="Y9" s="17">
        <f t="shared" ref="Y9:Y12" si="21">ROUND((X9*$F9),0)</f>
        <v>0</v>
      </c>
      <c r="Z9" s="157">
        <f t="shared" ref="Z9:Z12" si="22">SUM(X9:Y9)</f>
        <v>0</v>
      </c>
      <c r="AA9" s="131">
        <f t="shared" si="7"/>
        <v>0</v>
      </c>
      <c r="AB9" s="32">
        <f t="shared" si="7"/>
        <v>0</v>
      </c>
      <c r="AC9" s="132">
        <f t="shared" si="8"/>
        <v>0</v>
      </c>
    </row>
    <row r="10" spans="1:29" x14ac:dyDescent="0.2">
      <c r="A10" s="4"/>
      <c r="B10" s="4"/>
      <c r="C10" s="25"/>
      <c r="D10" s="20">
        <f t="shared" si="9"/>
        <v>0</v>
      </c>
      <c r="E10" s="13">
        <f t="shared" si="0"/>
        <v>0</v>
      </c>
      <c r="F10" s="148"/>
      <c r="G10" s="278"/>
      <c r="H10" s="17">
        <f t="shared" si="1"/>
        <v>0</v>
      </c>
      <c r="I10" s="17">
        <f t="shared" si="10"/>
        <v>0</v>
      </c>
      <c r="J10" s="157">
        <f>SUM(H10:I10)</f>
        <v>0</v>
      </c>
      <c r="K10" s="188">
        <f t="shared" si="2"/>
        <v>0</v>
      </c>
      <c r="L10" s="23">
        <f t="shared" si="3"/>
        <v>0</v>
      </c>
      <c r="M10" s="23">
        <f>ROUND((L10*$F10),0)</f>
        <v>0</v>
      </c>
      <c r="N10" s="170">
        <f>SUM(L10:M10)</f>
        <v>0</v>
      </c>
      <c r="O10" s="191">
        <f t="shared" si="11"/>
        <v>0</v>
      </c>
      <c r="P10" s="17">
        <f t="shared" si="4"/>
        <v>0</v>
      </c>
      <c r="Q10" s="17">
        <f t="shared" si="17"/>
        <v>0</v>
      </c>
      <c r="R10" s="157">
        <f t="shared" si="18"/>
        <v>0</v>
      </c>
      <c r="S10" s="189">
        <f t="shared" si="12"/>
        <v>0</v>
      </c>
      <c r="T10" s="23">
        <f t="shared" si="5"/>
        <v>0</v>
      </c>
      <c r="U10" s="23">
        <f t="shared" si="19"/>
        <v>0</v>
      </c>
      <c r="V10" s="170">
        <f t="shared" si="20"/>
        <v>0</v>
      </c>
      <c r="W10" s="191">
        <f t="shared" si="13"/>
        <v>0</v>
      </c>
      <c r="X10" s="17">
        <f t="shared" si="6"/>
        <v>0</v>
      </c>
      <c r="Y10" s="17">
        <f t="shared" si="21"/>
        <v>0</v>
      </c>
      <c r="Z10" s="157">
        <f t="shared" si="22"/>
        <v>0</v>
      </c>
      <c r="AA10" s="131">
        <f t="shared" si="7"/>
        <v>0</v>
      </c>
      <c r="AB10" s="32">
        <f t="shared" si="7"/>
        <v>0</v>
      </c>
      <c r="AC10" s="132">
        <f t="shared" si="8"/>
        <v>0</v>
      </c>
    </row>
    <row r="11" spans="1:29" x14ac:dyDescent="0.2">
      <c r="A11" s="4"/>
      <c r="B11" s="4"/>
      <c r="C11" s="25"/>
      <c r="D11" s="20">
        <f t="shared" si="9"/>
        <v>0</v>
      </c>
      <c r="E11" s="13">
        <f t="shared" si="0"/>
        <v>0</v>
      </c>
      <c r="F11" s="148"/>
      <c r="G11" s="278"/>
      <c r="H11" s="17">
        <f t="shared" si="1"/>
        <v>0</v>
      </c>
      <c r="I11" s="17">
        <f t="shared" si="10"/>
        <v>0</v>
      </c>
      <c r="J11" s="157">
        <f t="shared" si="14"/>
        <v>0</v>
      </c>
      <c r="K11" s="188">
        <f t="shared" si="2"/>
        <v>0</v>
      </c>
      <c r="L11" s="23">
        <f t="shared" si="3"/>
        <v>0</v>
      </c>
      <c r="M11" s="23">
        <f t="shared" ref="M11" si="23">ROUND((L11*$F11),0)</f>
        <v>0</v>
      </c>
      <c r="N11" s="170">
        <f t="shared" si="16"/>
        <v>0</v>
      </c>
      <c r="O11" s="191">
        <f t="shared" si="11"/>
        <v>0</v>
      </c>
      <c r="P11" s="17">
        <f t="shared" si="4"/>
        <v>0</v>
      </c>
      <c r="Q11" s="17">
        <f t="shared" si="17"/>
        <v>0</v>
      </c>
      <c r="R11" s="157">
        <f t="shared" si="18"/>
        <v>0</v>
      </c>
      <c r="S11" s="189">
        <f t="shared" si="12"/>
        <v>0</v>
      </c>
      <c r="T11" s="23">
        <f t="shared" si="5"/>
        <v>0</v>
      </c>
      <c r="U11" s="23">
        <f t="shared" si="19"/>
        <v>0</v>
      </c>
      <c r="V11" s="170">
        <f t="shared" si="20"/>
        <v>0</v>
      </c>
      <c r="W11" s="191">
        <f t="shared" si="13"/>
        <v>0</v>
      </c>
      <c r="X11" s="17">
        <f t="shared" si="6"/>
        <v>0</v>
      </c>
      <c r="Y11" s="17">
        <f t="shared" si="21"/>
        <v>0</v>
      </c>
      <c r="Z11" s="157">
        <f t="shared" si="22"/>
        <v>0</v>
      </c>
      <c r="AA11" s="131">
        <f t="shared" si="7"/>
        <v>0</v>
      </c>
      <c r="AB11" s="32">
        <f t="shared" si="7"/>
        <v>0</v>
      </c>
      <c r="AC11" s="132">
        <f t="shared" si="8"/>
        <v>0</v>
      </c>
    </row>
    <row r="12" spans="1:29" ht="13.5" thickBot="1" x14ac:dyDescent="0.25">
      <c r="A12" s="3"/>
      <c r="B12" s="3"/>
      <c r="C12" s="21"/>
      <c r="D12" s="20">
        <f t="shared" si="9"/>
        <v>0</v>
      </c>
      <c r="E12" s="13">
        <f t="shared" si="0"/>
        <v>0</v>
      </c>
      <c r="F12" s="148"/>
      <c r="G12" s="279"/>
      <c r="H12" s="173">
        <f t="shared" si="1"/>
        <v>0</v>
      </c>
      <c r="I12" s="173">
        <f t="shared" si="10"/>
        <v>0</v>
      </c>
      <c r="J12" s="174">
        <f t="shared" si="14"/>
        <v>0</v>
      </c>
      <c r="K12" s="188">
        <f t="shared" si="2"/>
        <v>0</v>
      </c>
      <c r="L12" s="55">
        <f t="shared" si="3"/>
        <v>0</v>
      </c>
      <c r="M12" s="55">
        <f t="shared" si="15"/>
        <v>0</v>
      </c>
      <c r="N12" s="172">
        <f t="shared" si="16"/>
        <v>0</v>
      </c>
      <c r="O12" s="192">
        <f t="shared" si="11"/>
        <v>0</v>
      </c>
      <c r="P12" s="173">
        <f t="shared" si="4"/>
        <v>0</v>
      </c>
      <c r="Q12" s="173">
        <f t="shared" si="17"/>
        <v>0</v>
      </c>
      <c r="R12" s="174">
        <f t="shared" si="18"/>
        <v>0</v>
      </c>
      <c r="S12" s="189">
        <f t="shared" si="12"/>
        <v>0</v>
      </c>
      <c r="T12" s="55">
        <f t="shared" si="5"/>
        <v>0</v>
      </c>
      <c r="U12" s="55">
        <f t="shared" si="19"/>
        <v>0</v>
      </c>
      <c r="V12" s="172">
        <f t="shared" si="20"/>
        <v>0</v>
      </c>
      <c r="W12" s="192">
        <f t="shared" si="13"/>
        <v>0</v>
      </c>
      <c r="X12" s="173">
        <f t="shared" si="6"/>
        <v>0</v>
      </c>
      <c r="Y12" s="173">
        <f t="shared" si="21"/>
        <v>0</v>
      </c>
      <c r="Z12" s="174">
        <f t="shared" si="22"/>
        <v>0</v>
      </c>
      <c r="AA12" s="175">
        <f t="shared" si="7"/>
        <v>0</v>
      </c>
      <c r="AB12" s="176">
        <f t="shared" si="7"/>
        <v>0</v>
      </c>
      <c r="AC12" s="177">
        <f t="shared" si="8"/>
        <v>0</v>
      </c>
    </row>
    <row r="13" spans="1:29" s="69" customFormat="1" ht="13.5" thickBot="1" x14ac:dyDescent="0.25">
      <c r="A13" s="78" t="s">
        <v>12</v>
      </c>
      <c r="B13" s="78"/>
      <c r="C13" s="79" t="s">
        <v>0</v>
      </c>
      <c r="D13" s="79"/>
      <c r="E13" s="77">
        <f>SUM(E7:E7)</f>
        <v>0</v>
      </c>
      <c r="F13" s="183"/>
      <c r="G13" s="178"/>
      <c r="H13" s="158">
        <f>SUM(H7:H12)</f>
        <v>0</v>
      </c>
      <c r="I13" s="81">
        <f>SUM(I7:I12)</f>
        <v>0</v>
      </c>
      <c r="J13" s="103">
        <f>SUM(J7:J12)</f>
        <v>0</v>
      </c>
      <c r="K13" s="178"/>
      <c r="L13" s="83">
        <f>SUM(L7:L12)</f>
        <v>0</v>
      </c>
      <c r="M13" s="84">
        <f>SUM(M7:M12)</f>
        <v>0</v>
      </c>
      <c r="N13" s="117">
        <f>SUM(N7:N12)</f>
        <v>0</v>
      </c>
      <c r="O13" s="178"/>
      <c r="P13" s="81">
        <f>SUM(P7:P12)</f>
        <v>0</v>
      </c>
      <c r="Q13" s="81">
        <f>SUM(Q7:Q12)</f>
        <v>0</v>
      </c>
      <c r="R13" s="159">
        <f>SUM(R7:R12)</f>
        <v>0</v>
      </c>
      <c r="S13" s="178"/>
      <c r="T13" s="83">
        <f>D13*S13*1.09</f>
        <v>0</v>
      </c>
      <c r="U13" s="84">
        <f>SUM(U7:U12)</f>
        <v>0</v>
      </c>
      <c r="V13" s="117">
        <f>SUM(V7:V12)</f>
        <v>0</v>
      </c>
      <c r="W13" s="178"/>
      <c r="X13" s="81">
        <f>D13*W13*1.12</f>
        <v>0</v>
      </c>
      <c r="Y13" s="81">
        <f>SUM(Y7:Y12)</f>
        <v>0</v>
      </c>
      <c r="Z13" s="159">
        <f>SUM(Z7:Z12)</f>
        <v>0</v>
      </c>
      <c r="AA13" s="133">
        <f>SUM(AA7:AA12)</f>
        <v>0</v>
      </c>
      <c r="AB13" s="85">
        <f>SUM(AB7:AB12)</f>
        <v>0</v>
      </c>
      <c r="AC13" s="134">
        <f>SUM(AC7:AC12)</f>
        <v>0</v>
      </c>
    </row>
    <row r="14" spans="1:29" s="9" customFormat="1" ht="13.5" thickTop="1" x14ac:dyDescent="0.2">
      <c r="A14" s="3"/>
      <c r="B14" s="3"/>
      <c r="C14" s="6"/>
      <c r="D14" s="6"/>
      <c r="E14" s="13"/>
      <c r="F14" s="148"/>
      <c r="G14" s="118"/>
      <c r="H14" s="194"/>
      <c r="I14" s="71"/>
      <c r="J14" s="70"/>
      <c r="K14" s="118"/>
      <c r="L14" s="27"/>
      <c r="M14" s="27"/>
      <c r="N14" s="195"/>
      <c r="O14" s="118"/>
      <c r="P14" s="17"/>
      <c r="Q14" s="17"/>
      <c r="R14" s="157"/>
      <c r="S14" s="118"/>
      <c r="T14" s="23"/>
      <c r="U14" s="23"/>
      <c r="V14" s="115"/>
      <c r="W14" s="118"/>
      <c r="X14" s="17"/>
      <c r="Y14" s="17"/>
      <c r="Z14" s="157"/>
      <c r="AA14" s="131"/>
      <c r="AB14" s="32"/>
      <c r="AC14" s="132"/>
    </row>
    <row r="15" spans="1:29" s="69" customFormat="1" x14ac:dyDescent="0.2">
      <c r="A15" s="78" t="s">
        <v>13</v>
      </c>
      <c r="B15" s="78"/>
      <c r="C15" s="72"/>
      <c r="D15" s="72"/>
      <c r="E15" s="7"/>
      <c r="F15" s="184"/>
      <c r="G15" s="119"/>
      <c r="H15" s="179"/>
      <c r="I15" s="56"/>
      <c r="J15" s="104">
        <f>SUM(J16:J16)</f>
        <v>0</v>
      </c>
      <c r="K15" s="119"/>
      <c r="L15" s="58"/>
      <c r="M15" s="59"/>
      <c r="N15" s="120">
        <f>SUM(N16:N16)</f>
        <v>0</v>
      </c>
      <c r="O15" s="119"/>
      <c r="P15" s="57"/>
      <c r="Q15" s="57"/>
      <c r="R15" s="104">
        <f>SUM(R16:R16)</f>
        <v>0</v>
      </c>
      <c r="S15" s="119"/>
      <c r="T15" s="60"/>
      <c r="U15" s="60"/>
      <c r="V15" s="120">
        <f>SUM(V16:V16)</f>
        <v>0</v>
      </c>
      <c r="W15" s="119"/>
      <c r="X15" s="57"/>
      <c r="Y15" s="57"/>
      <c r="Z15" s="104">
        <f>SUM(Z16:Z16)</f>
        <v>0</v>
      </c>
      <c r="AA15" s="180"/>
      <c r="AB15" s="61"/>
      <c r="AC15" s="136">
        <f>J15+N15+R15+V15+Z15</f>
        <v>0</v>
      </c>
    </row>
    <row r="16" spans="1:29" s="9" customFormat="1" x14ac:dyDescent="0.2">
      <c r="A16" s="3"/>
      <c r="B16" s="3"/>
      <c r="C16" s="6"/>
      <c r="D16" s="6"/>
      <c r="E16" s="3"/>
      <c r="F16" s="150"/>
      <c r="G16" s="118"/>
      <c r="H16" s="156"/>
      <c r="I16" s="17"/>
      <c r="J16" s="102"/>
      <c r="K16" s="118"/>
      <c r="L16" s="28"/>
      <c r="M16" s="23"/>
      <c r="N16" s="115"/>
      <c r="O16" s="118"/>
      <c r="P16" s="17"/>
      <c r="Q16" s="17"/>
      <c r="R16" s="102"/>
      <c r="S16" s="118"/>
      <c r="T16" s="23"/>
      <c r="U16" s="23"/>
      <c r="V16" s="115"/>
      <c r="W16" s="118"/>
      <c r="X16" s="17"/>
      <c r="Y16" s="17"/>
      <c r="Z16" s="102"/>
      <c r="AA16" s="138"/>
      <c r="AB16" s="33"/>
      <c r="AC16" s="132"/>
    </row>
    <row r="17" spans="1:29" s="69" customFormat="1" x14ac:dyDescent="0.2">
      <c r="A17" s="78" t="s">
        <v>15</v>
      </c>
      <c r="B17" s="78"/>
      <c r="C17" s="67"/>
      <c r="D17" s="67"/>
      <c r="E17" s="68"/>
      <c r="F17" s="151"/>
      <c r="G17" s="119"/>
      <c r="H17" s="163"/>
      <c r="I17" s="57"/>
      <c r="J17" s="104">
        <f>SUM(J18:J18)</f>
        <v>0</v>
      </c>
      <c r="K17" s="119"/>
      <c r="L17" s="59"/>
      <c r="M17" s="59"/>
      <c r="N17" s="120">
        <f>SUM(N18:N18)</f>
        <v>0</v>
      </c>
      <c r="O17" s="119"/>
      <c r="P17" s="57" t="s">
        <v>0</v>
      </c>
      <c r="Q17" s="57" t="s">
        <v>0</v>
      </c>
      <c r="R17" s="104">
        <f>SUM(R18:R18)</f>
        <v>0</v>
      </c>
      <c r="S17" s="119"/>
      <c r="T17" s="60" t="s">
        <v>0</v>
      </c>
      <c r="U17" s="60" t="s">
        <v>0</v>
      </c>
      <c r="V17" s="120">
        <f>SUM(V18:V18)</f>
        <v>0</v>
      </c>
      <c r="W17" s="119"/>
      <c r="X17" s="57" t="s">
        <v>0</v>
      </c>
      <c r="Y17" s="57" t="s">
        <v>0</v>
      </c>
      <c r="Z17" s="104">
        <f>SUM(Z18:Z18)</f>
        <v>0</v>
      </c>
      <c r="AA17" s="137"/>
      <c r="AB17" s="89"/>
      <c r="AC17" s="136">
        <f>J17+N17+R17+V17+Z17</f>
        <v>0</v>
      </c>
    </row>
    <row r="18" spans="1:29" s="9" customFormat="1" x14ac:dyDescent="0.2">
      <c r="A18" s="11"/>
      <c r="B18" s="11"/>
      <c r="C18" s="10"/>
      <c r="D18" s="10"/>
      <c r="E18" s="11"/>
      <c r="F18" s="152"/>
      <c r="G18" s="118"/>
      <c r="H18" s="156"/>
      <c r="I18" s="17"/>
      <c r="J18" s="102"/>
      <c r="K18" s="118"/>
      <c r="L18" s="23"/>
      <c r="M18" s="23"/>
      <c r="N18" s="115"/>
      <c r="O18" s="118"/>
      <c r="P18" s="17"/>
      <c r="Q18" s="17"/>
      <c r="R18" s="102"/>
      <c r="S18" s="118"/>
      <c r="T18" s="23"/>
      <c r="U18" s="23"/>
      <c r="V18" s="115"/>
      <c r="W18" s="118"/>
      <c r="X18" s="17"/>
      <c r="Y18" s="17"/>
      <c r="Z18" s="102"/>
      <c r="AA18" s="138"/>
      <c r="AB18" s="33"/>
      <c r="AC18" s="132"/>
    </row>
    <row r="19" spans="1:29" s="69" customFormat="1" x14ac:dyDescent="0.2">
      <c r="A19" s="302" t="s">
        <v>57</v>
      </c>
      <c r="B19" s="78"/>
      <c r="C19" s="67"/>
      <c r="D19" s="67"/>
      <c r="E19" s="68"/>
      <c r="F19" s="151"/>
      <c r="G19" s="119"/>
      <c r="H19" s="163"/>
      <c r="I19" s="57"/>
      <c r="J19" s="104">
        <f>SUM(J20:J21)</f>
        <v>0</v>
      </c>
      <c r="K19" s="119"/>
      <c r="L19" s="58"/>
      <c r="M19" s="59"/>
      <c r="N19" s="120">
        <f>SUM(N20:N21)</f>
        <v>0</v>
      </c>
      <c r="O19" s="119"/>
      <c r="P19" s="57"/>
      <c r="Q19" s="57"/>
      <c r="R19" s="104">
        <f>SUM(R20:R21)</f>
        <v>0</v>
      </c>
      <c r="S19" s="119"/>
      <c r="T19" s="60"/>
      <c r="U19" s="60" t="s">
        <v>0</v>
      </c>
      <c r="V19" s="120">
        <f>SUM(V20:V21)</f>
        <v>0</v>
      </c>
      <c r="W19" s="119"/>
      <c r="X19" s="57"/>
      <c r="Y19" s="57"/>
      <c r="Z19" s="104">
        <f>SUM(Z20:Z21)</f>
        <v>0</v>
      </c>
      <c r="AA19" s="135" t="s">
        <v>0</v>
      </c>
      <c r="AB19" s="89"/>
      <c r="AC19" s="136">
        <f>J19+N19+R19+V19+Z19</f>
        <v>0</v>
      </c>
    </row>
    <row r="20" spans="1:29" s="9" customFormat="1" x14ac:dyDescent="0.2">
      <c r="A20" s="3"/>
      <c r="B20" s="3"/>
      <c r="C20" s="10"/>
      <c r="D20" s="10"/>
      <c r="E20" s="11"/>
      <c r="F20" s="152"/>
      <c r="G20" s="118"/>
      <c r="H20" s="156"/>
      <c r="I20" s="17"/>
      <c r="J20" s="102"/>
      <c r="K20" s="118"/>
      <c r="L20" s="28"/>
      <c r="M20" s="23"/>
      <c r="N20" s="115"/>
      <c r="O20" s="118"/>
      <c r="P20" s="17"/>
      <c r="Q20" s="17"/>
      <c r="R20" s="102"/>
      <c r="S20" s="118"/>
      <c r="T20" s="23"/>
      <c r="U20" s="23"/>
      <c r="V20" s="115"/>
      <c r="W20" s="118"/>
      <c r="X20" s="17"/>
      <c r="Y20" s="17"/>
      <c r="Z20" s="102"/>
      <c r="AA20" s="131"/>
      <c r="AB20" s="33"/>
      <c r="AC20" s="132">
        <f t="shared" ref="AC20" si="24">J20+N20+R20+V20+Z20</f>
        <v>0</v>
      </c>
    </row>
    <row r="21" spans="1:29" s="9" customFormat="1" x14ac:dyDescent="0.2">
      <c r="A21" s="11"/>
      <c r="B21" s="11"/>
      <c r="C21" s="11"/>
      <c r="D21" s="11"/>
      <c r="E21" s="11"/>
      <c r="F21" s="152"/>
      <c r="G21" s="118"/>
      <c r="H21" s="156"/>
      <c r="I21" s="17"/>
      <c r="J21" s="102"/>
      <c r="K21" s="118"/>
      <c r="L21" s="28"/>
      <c r="M21" s="23"/>
      <c r="N21" s="115"/>
      <c r="O21" s="118"/>
      <c r="P21" s="17"/>
      <c r="Q21" s="17"/>
      <c r="R21" s="102"/>
      <c r="S21" s="118"/>
      <c r="T21" s="23"/>
      <c r="U21" s="23"/>
      <c r="V21" s="115"/>
      <c r="W21" s="118"/>
      <c r="X21" s="17"/>
      <c r="Y21" s="17"/>
      <c r="Z21" s="102"/>
      <c r="AA21" s="131"/>
      <c r="AB21" s="33"/>
      <c r="AC21" s="132"/>
    </row>
    <row r="22" spans="1:29" s="9" customFormat="1" x14ac:dyDescent="0.2">
      <c r="A22" s="302" t="s">
        <v>54</v>
      </c>
      <c r="B22" s="152"/>
      <c r="C22" s="11"/>
      <c r="D22" s="11"/>
      <c r="E22" s="11"/>
      <c r="F22" s="152"/>
      <c r="G22" s="118"/>
      <c r="H22" s="156"/>
      <c r="I22" s="17"/>
      <c r="J22" s="104">
        <f>SUM(J23:J23)</f>
        <v>0</v>
      </c>
      <c r="K22" s="118"/>
      <c r="L22" s="28"/>
      <c r="M22" s="23"/>
      <c r="N22" s="120">
        <f>SUM(N23:N23)</f>
        <v>0</v>
      </c>
      <c r="O22" s="118"/>
      <c r="P22" s="17"/>
      <c r="Q22" s="17"/>
      <c r="R22" s="104">
        <f>SUM(R23:R23)</f>
        <v>0</v>
      </c>
      <c r="S22" s="118"/>
      <c r="T22" s="23"/>
      <c r="U22" s="23"/>
      <c r="V22" s="120">
        <f>SUM(V23:V23)</f>
        <v>0</v>
      </c>
      <c r="W22" s="118"/>
      <c r="X22" s="17"/>
      <c r="Y22" s="17"/>
      <c r="Z22" s="104">
        <f>SUM(Z23:Z23)</f>
        <v>0</v>
      </c>
      <c r="AA22" s="131"/>
      <c r="AB22" s="33"/>
      <c r="AC22" s="136">
        <f>J22+N22+R22+V22+Z22</f>
        <v>0</v>
      </c>
    </row>
    <row r="23" spans="1:29" s="9" customFormat="1" x14ac:dyDescent="0.2">
      <c r="A23" s="152"/>
      <c r="B23" s="152"/>
      <c r="C23" s="11"/>
      <c r="D23" s="11"/>
      <c r="E23" s="11"/>
      <c r="F23" s="152"/>
      <c r="G23" s="118"/>
      <c r="H23" s="156"/>
      <c r="I23" s="17"/>
      <c r="J23" s="102"/>
      <c r="K23" s="118"/>
      <c r="L23" s="28"/>
      <c r="M23" s="23"/>
      <c r="N23" s="115"/>
      <c r="O23" s="118"/>
      <c r="P23" s="17"/>
      <c r="Q23" s="17"/>
      <c r="R23" s="102"/>
      <c r="S23" s="118"/>
      <c r="T23" s="23"/>
      <c r="U23" s="23"/>
      <c r="V23" s="115"/>
      <c r="W23" s="118"/>
      <c r="X23" s="17"/>
      <c r="Y23" s="17"/>
      <c r="Z23" s="102"/>
      <c r="AA23" s="131"/>
      <c r="AB23" s="33"/>
      <c r="AC23" s="132"/>
    </row>
    <row r="24" spans="1:29" s="69" customFormat="1" x14ac:dyDescent="0.2">
      <c r="A24" s="87" t="s">
        <v>25</v>
      </c>
      <c r="B24" s="87"/>
      <c r="C24" s="63"/>
      <c r="D24" s="63"/>
      <c r="E24" s="63"/>
      <c r="F24" s="87"/>
      <c r="G24" s="119"/>
      <c r="H24" s="160"/>
      <c r="I24" s="64"/>
      <c r="J24" s="104">
        <f>SUM(J25:J25)</f>
        <v>0</v>
      </c>
      <c r="K24" s="119"/>
      <c r="L24" s="60"/>
      <c r="M24" s="60"/>
      <c r="N24" s="120">
        <f>SUM(N25:N25)</f>
        <v>0</v>
      </c>
      <c r="O24" s="119"/>
      <c r="P24" s="57"/>
      <c r="Q24" s="57" t="s">
        <v>0</v>
      </c>
      <c r="R24" s="104">
        <f>SUM(R25:R25)</f>
        <v>0</v>
      </c>
      <c r="S24" s="119"/>
      <c r="T24" s="60"/>
      <c r="U24" s="60"/>
      <c r="V24" s="120">
        <f>SUM(V25:V25)</f>
        <v>0</v>
      </c>
      <c r="W24" s="119"/>
      <c r="X24" s="57"/>
      <c r="Y24" s="57"/>
      <c r="Z24" s="104">
        <f>SUM(Z25:Z25)</f>
        <v>0</v>
      </c>
      <c r="AA24" s="135"/>
      <c r="AB24" s="65"/>
      <c r="AC24" s="136">
        <f>J24+N24+R24+V24+Z24</f>
        <v>0</v>
      </c>
    </row>
    <row r="25" spans="1:29" s="9" customFormat="1" x14ac:dyDescent="0.2">
      <c r="A25" s="19"/>
      <c r="B25" s="19"/>
      <c r="C25" s="75"/>
      <c r="D25" s="75"/>
      <c r="E25" s="75"/>
      <c r="F25" s="19"/>
      <c r="G25" s="118"/>
      <c r="H25" s="162"/>
      <c r="I25" s="76"/>
      <c r="J25" s="102"/>
      <c r="K25" s="118"/>
      <c r="L25" s="23"/>
      <c r="M25" s="23"/>
      <c r="N25" s="115"/>
      <c r="O25" s="118"/>
      <c r="P25" s="17"/>
      <c r="Q25" s="17"/>
      <c r="R25" s="102"/>
      <c r="S25" s="118"/>
      <c r="T25" s="23"/>
      <c r="U25" s="23"/>
      <c r="V25" s="115"/>
      <c r="W25" s="118"/>
      <c r="X25" s="17"/>
      <c r="Y25" s="17"/>
      <c r="Z25" s="102"/>
      <c r="AA25" s="131"/>
      <c r="AB25" s="32"/>
      <c r="AC25" s="132"/>
    </row>
    <row r="26" spans="1:29" s="69" customFormat="1" x14ac:dyDescent="0.2">
      <c r="A26" s="78" t="s">
        <v>16</v>
      </c>
      <c r="B26" s="78"/>
      <c r="C26" s="67"/>
      <c r="D26" s="67"/>
      <c r="E26" s="68"/>
      <c r="F26" s="151"/>
      <c r="G26" s="119"/>
      <c r="H26" s="163"/>
      <c r="I26" s="57"/>
      <c r="J26" s="104">
        <f>SUM(J27:J27)</f>
        <v>0</v>
      </c>
      <c r="K26" s="119"/>
      <c r="L26" s="60"/>
      <c r="M26" s="60"/>
      <c r="N26" s="120">
        <f>SUM(N27:N27)</f>
        <v>0</v>
      </c>
      <c r="O26" s="119"/>
      <c r="P26" s="57"/>
      <c r="Q26" s="57"/>
      <c r="R26" s="104">
        <f>SUM(R27:R27)</f>
        <v>0</v>
      </c>
      <c r="S26" s="119"/>
      <c r="T26" s="60"/>
      <c r="U26" s="60"/>
      <c r="V26" s="120">
        <f>SUM(V27:V27)</f>
        <v>0</v>
      </c>
      <c r="W26" s="119"/>
      <c r="X26" s="57"/>
      <c r="Y26" s="57"/>
      <c r="Z26" s="104">
        <f>SUM(Z27:Z27)</f>
        <v>0</v>
      </c>
      <c r="AA26" s="137"/>
      <c r="AB26" s="89"/>
      <c r="AC26" s="136">
        <f t="shared" ref="AC26:AC31" si="25">J26+N26+R26+V26+Z26</f>
        <v>0</v>
      </c>
    </row>
    <row r="27" spans="1:29" s="9" customFormat="1" x14ac:dyDescent="0.2">
      <c r="A27" s="3"/>
      <c r="B27" s="3"/>
      <c r="C27" s="10"/>
      <c r="D27" s="10"/>
      <c r="E27" s="11"/>
      <c r="F27" s="152"/>
      <c r="G27" s="118"/>
      <c r="H27" s="156"/>
      <c r="I27" s="17"/>
      <c r="J27" s="102"/>
      <c r="K27" s="118"/>
      <c r="L27" s="23"/>
      <c r="M27" s="23"/>
      <c r="N27" s="115"/>
      <c r="O27" s="118"/>
      <c r="P27" s="17"/>
      <c r="Q27" s="17"/>
      <c r="R27" s="102"/>
      <c r="S27" s="118"/>
      <c r="T27" s="23"/>
      <c r="U27" s="23"/>
      <c r="V27" s="115"/>
      <c r="W27" s="118"/>
      <c r="X27" s="17"/>
      <c r="Y27" s="17"/>
      <c r="Z27" s="102"/>
      <c r="AA27" s="138"/>
      <c r="AB27" s="33"/>
      <c r="AC27" s="132"/>
    </row>
    <row r="28" spans="1:29" s="69" customFormat="1" x14ac:dyDescent="0.2">
      <c r="A28" s="78" t="s">
        <v>17</v>
      </c>
      <c r="B28" s="78"/>
      <c r="C28" s="67"/>
      <c r="D28" s="67"/>
      <c r="E28" s="68"/>
      <c r="F28" s="151"/>
      <c r="G28" s="119"/>
      <c r="H28" s="163"/>
      <c r="I28" s="57"/>
      <c r="J28" s="104">
        <f>SUM(J29:J30)</f>
        <v>0</v>
      </c>
      <c r="K28" s="119"/>
      <c r="L28" s="60" t="s">
        <v>0</v>
      </c>
      <c r="M28" s="60"/>
      <c r="N28" s="120">
        <f>SUM(N29:N30)</f>
        <v>0</v>
      </c>
      <c r="O28" s="119"/>
      <c r="P28" s="57" t="s">
        <v>0</v>
      </c>
      <c r="Q28" s="57"/>
      <c r="R28" s="104">
        <f>SUM(R29:R30)</f>
        <v>0</v>
      </c>
      <c r="S28" s="119"/>
      <c r="T28" s="59"/>
      <c r="U28" s="59"/>
      <c r="V28" s="120">
        <f>SUM(V29:V30)</f>
        <v>0</v>
      </c>
      <c r="W28" s="119"/>
      <c r="X28" s="57"/>
      <c r="Y28" s="57" t="s">
        <v>0</v>
      </c>
      <c r="Z28" s="104">
        <f>SUM(Z29:Z30)</f>
        <v>0</v>
      </c>
      <c r="AA28" s="180"/>
      <c r="AB28" s="61"/>
      <c r="AC28" s="136">
        <f t="shared" si="25"/>
        <v>0</v>
      </c>
    </row>
    <row r="29" spans="1:29" s="9" customFormat="1" x14ac:dyDescent="0.2">
      <c r="A29" s="3"/>
      <c r="B29" s="3"/>
      <c r="C29" s="10"/>
      <c r="D29" s="10"/>
      <c r="E29" s="11"/>
      <c r="F29" s="152"/>
      <c r="G29" s="118"/>
      <c r="H29" s="156"/>
      <c r="I29" s="164"/>
      <c r="J29" s="102"/>
      <c r="K29" s="118"/>
      <c r="L29" s="23"/>
      <c r="M29" s="23"/>
      <c r="N29" s="115"/>
      <c r="O29" s="118"/>
      <c r="P29" s="17"/>
      <c r="Q29" s="17"/>
      <c r="R29" s="102"/>
      <c r="S29" s="118"/>
      <c r="T29" s="127"/>
      <c r="U29" s="23"/>
      <c r="V29" s="115"/>
      <c r="W29" s="118"/>
      <c r="X29" s="17"/>
      <c r="Y29" s="17"/>
      <c r="Z29" s="102"/>
      <c r="AA29" s="138"/>
      <c r="AB29" s="33"/>
      <c r="AC29" s="132">
        <f t="shared" si="25"/>
        <v>0</v>
      </c>
    </row>
    <row r="30" spans="1:29" s="9" customFormat="1" x14ac:dyDescent="0.2">
      <c r="A30" s="7"/>
      <c r="B30" s="7"/>
      <c r="C30" s="10"/>
      <c r="D30" s="10"/>
      <c r="E30" s="11"/>
      <c r="F30" s="152"/>
      <c r="G30" s="118"/>
      <c r="H30" s="156"/>
      <c r="I30" s="17"/>
      <c r="J30" s="102"/>
      <c r="K30" s="118"/>
      <c r="L30" s="23"/>
      <c r="M30" s="23"/>
      <c r="N30" s="115"/>
      <c r="O30" s="118"/>
      <c r="P30" s="17"/>
      <c r="Q30" s="17"/>
      <c r="R30" s="102"/>
      <c r="S30" s="118"/>
      <c r="T30" s="23"/>
      <c r="U30" s="23"/>
      <c r="V30" s="115"/>
      <c r="W30" s="118"/>
      <c r="X30" s="17"/>
      <c r="Y30" s="17"/>
      <c r="Z30" s="102"/>
      <c r="AA30" s="138"/>
      <c r="AB30" s="33"/>
      <c r="AC30" s="132"/>
    </row>
    <row r="31" spans="1:29" s="69" customFormat="1" x14ac:dyDescent="0.2">
      <c r="A31" s="78" t="s">
        <v>18</v>
      </c>
      <c r="B31" s="78"/>
      <c r="C31" s="72" t="s">
        <v>0</v>
      </c>
      <c r="D31" s="72"/>
      <c r="E31" s="78"/>
      <c r="F31" s="149"/>
      <c r="G31" s="119"/>
      <c r="H31" s="163"/>
      <c r="I31" s="57"/>
      <c r="J31" s="104">
        <f>SUM(J32:J32)</f>
        <v>0</v>
      </c>
      <c r="K31" s="119"/>
      <c r="L31" s="60"/>
      <c r="M31" s="60"/>
      <c r="N31" s="120">
        <f>SUM(N32:N32)</f>
        <v>0</v>
      </c>
      <c r="O31" s="119"/>
      <c r="P31" s="57"/>
      <c r="Q31" s="57"/>
      <c r="R31" s="104">
        <f>SUM(R32:R32)</f>
        <v>0</v>
      </c>
      <c r="S31" s="119"/>
      <c r="T31" s="60"/>
      <c r="U31" s="60"/>
      <c r="V31" s="120">
        <f>SUM(V32:V32)</f>
        <v>0</v>
      </c>
      <c r="W31" s="119"/>
      <c r="X31" s="57"/>
      <c r="Y31" s="57"/>
      <c r="Z31" s="104">
        <f>SUM(Z32:Z32)</f>
        <v>0</v>
      </c>
      <c r="AA31" s="137"/>
      <c r="AB31" s="89"/>
      <c r="AC31" s="136">
        <f t="shared" si="25"/>
        <v>0</v>
      </c>
    </row>
    <row r="32" spans="1:29" s="9" customFormat="1" x14ac:dyDescent="0.2">
      <c r="A32" s="3"/>
      <c r="B32" s="3"/>
      <c r="C32" s="6"/>
      <c r="D32" s="6"/>
      <c r="E32" s="3"/>
      <c r="F32" s="150"/>
      <c r="G32" s="118"/>
      <c r="H32" s="156"/>
      <c r="I32" s="17"/>
      <c r="J32" s="102"/>
      <c r="K32" s="118"/>
      <c r="L32" s="23"/>
      <c r="M32" s="23"/>
      <c r="N32" s="115"/>
      <c r="O32" s="118"/>
      <c r="P32" s="17"/>
      <c r="Q32" s="17"/>
      <c r="R32" s="102"/>
      <c r="S32" s="118"/>
      <c r="T32" s="23"/>
      <c r="U32" s="23"/>
      <c r="V32" s="115"/>
      <c r="W32" s="118"/>
      <c r="X32" s="17"/>
      <c r="Y32" s="17"/>
      <c r="Z32" s="102"/>
      <c r="AA32" s="138"/>
      <c r="AB32" s="33"/>
      <c r="AC32" s="132"/>
    </row>
    <row r="33" spans="1:29" s="69" customFormat="1" x14ac:dyDescent="0.2">
      <c r="A33" s="78" t="s">
        <v>19</v>
      </c>
      <c r="B33" s="78"/>
      <c r="C33" s="72" t="s">
        <v>0</v>
      </c>
      <c r="D33" s="72"/>
      <c r="E33" s="72"/>
      <c r="F33" s="184"/>
      <c r="G33" s="119"/>
      <c r="H33" s="179"/>
      <c r="I33" s="56"/>
      <c r="J33" s="104">
        <f>J34+J35</f>
        <v>0</v>
      </c>
      <c r="K33" s="119"/>
      <c r="L33" s="60"/>
      <c r="M33" s="60"/>
      <c r="N33" s="120">
        <f>N34+N35</f>
        <v>0</v>
      </c>
      <c r="O33" s="119"/>
      <c r="P33" s="57"/>
      <c r="Q33" s="57"/>
      <c r="R33" s="104">
        <f>R34+R35</f>
        <v>0</v>
      </c>
      <c r="S33" s="119"/>
      <c r="T33" s="59"/>
      <c r="U33" s="59"/>
      <c r="V33" s="120">
        <f>V34+V35</f>
        <v>0</v>
      </c>
      <c r="W33" s="119"/>
      <c r="X33" s="56"/>
      <c r="Y33" s="56"/>
      <c r="Z33" s="104">
        <f>Z34+Z35</f>
        <v>0</v>
      </c>
      <c r="AA33" s="180"/>
      <c r="AB33" s="61"/>
      <c r="AC33" s="136">
        <f>J33+N33+R33+V33+Z33</f>
        <v>0</v>
      </c>
    </row>
    <row r="34" spans="1:29" x14ac:dyDescent="0.2">
      <c r="A34" s="3" t="s">
        <v>20</v>
      </c>
      <c r="B34" s="3"/>
      <c r="C34" s="6"/>
      <c r="D34" s="6"/>
      <c r="E34" s="3"/>
      <c r="F34" s="150"/>
      <c r="G34" s="118"/>
      <c r="H34" s="156"/>
      <c r="I34" s="17"/>
      <c r="J34" s="102">
        <v>0</v>
      </c>
      <c r="K34" s="118"/>
      <c r="L34" s="23"/>
      <c r="M34" s="23"/>
      <c r="N34" s="115">
        <v>0</v>
      </c>
      <c r="O34" s="118"/>
      <c r="P34" s="17"/>
      <c r="Q34" s="17"/>
      <c r="R34" s="102">
        <v>0</v>
      </c>
      <c r="S34" s="118"/>
      <c r="T34" s="23"/>
      <c r="U34" s="23"/>
      <c r="V34" s="115">
        <v>0</v>
      </c>
      <c r="W34" s="118"/>
      <c r="X34" s="17"/>
      <c r="Y34" s="17"/>
      <c r="Z34" s="102">
        <v>0</v>
      </c>
      <c r="AA34" s="138"/>
      <c r="AB34" s="33"/>
      <c r="AC34" s="132">
        <f>J34+N34+R34+V34+Z34</f>
        <v>0</v>
      </c>
    </row>
    <row r="35" spans="1:29" x14ac:dyDescent="0.2">
      <c r="A35" s="3" t="s">
        <v>21</v>
      </c>
      <c r="B35" s="3"/>
      <c r="C35" s="6"/>
      <c r="D35" s="6"/>
      <c r="E35" s="3"/>
      <c r="F35" s="150"/>
      <c r="G35" s="118"/>
      <c r="H35" s="156"/>
      <c r="I35" s="17"/>
      <c r="J35" s="102">
        <v>0</v>
      </c>
      <c r="K35" s="118"/>
      <c r="L35" s="23"/>
      <c r="M35" s="23"/>
      <c r="N35" s="115">
        <v>0</v>
      </c>
      <c r="O35" s="118"/>
      <c r="P35" s="17"/>
      <c r="Q35" s="17"/>
      <c r="R35" s="102">
        <v>0</v>
      </c>
      <c r="S35" s="118"/>
      <c r="T35" s="23"/>
      <c r="U35" s="23"/>
      <c r="V35" s="115">
        <v>0</v>
      </c>
      <c r="W35" s="118"/>
      <c r="X35" s="17"/>
      <c r="Y35" s="17"/>
      <c r="Z35" s="102">
        <v>0</v>
      </c>
      <c r="AA35" s="138"/>
      <c r="AB35" s="33"/>
      <c r="AC35" s="132">
        <f>J35+N35+R35+V35+Z35</f>
        <v>0</v>
      </c>
    </row>
    <row r="36" spans="1:29" x14ac:dyDescent="0.2">
      <c r="A36" s="5"/>
      <c r="B36" s="5"/>
      <c r="C36" s="6"/>
      <c r="D36" s="6"/>
      <c r="E36" s="3"/>
      <c r="F36" s="150"/>
      <c r="G36" s="118"/>
      <c r="H36" s="156"/>
      <c r="I36" s="17"/>
      <c r="J36" s="102"/>
      <c r="K36" s="118"/>
      <c r="L36" s="23"/>
      <c r="M36" s="23"/>
      <c r="N36" s="115"/>
      <c r="O36" s="118"/>
      <c r="P36" s="17"/>
      <c r="Q36" s="17"/>
      <c r="R36" s="102"/>
      <c r="S36" s="118"/>
      <c r="T36" s="23"/>
      <c r="U36" s="23"/>
      <c r="V36" s="115"/>
      <c r="W36" s="118"/>
      <c r="X36" s="17"/>
      <c r="Y36" s="17"/>
      <c r="Z36" s="102"/>
      <c r="AA36" s="138"/>
      <c r="AB36" s="33"/>
      <c r="AC36" s="139"/>
    </row>
    <row r="37" spans="1:29" s="197" customFormat="1" ht="17.25" customHeight="1" x14ac:dyDescent="0.2">
      <c r="A37" s="93" t="s">
        <v>22</v>
      </c>
      <c r="B37" s="93"/>
      <c r="C37" s="92"/>
      <c r="D37" s="92"/>
      <c r="E37" s="93"/>
      <c r="F37" s="153"/>
      <c r="G37" s="196"/>
      <c r="H37" s="166"/>
      <c r="I37" s="92"/>
      <c r="J37" s="106">
        <f>SUM(J13+J24+J15+J19+J17+J26+J28+J31+J33)</f>
        <v>0</v>
      </c>
      <c r="K37" s="196"/>
      <c r="L37" s="92"/>
      <c r="M37" s="92"/>
      <c r="N37" s="124">
        <f>SUM(N13+N24+N15+N19+N17+N26+N28+N31+N33)</f>
        <v>0</v>
      </c>
      <c r="O37" s="196"/>
      <c r="P37" s="92" t="s">
        <v>0</v>
      </c>
      <c r="Q37" s="92" t="s">
        <v>0</v>
      </c>
      <c r="R37" s="106">
        <f>SUM(R13+R24+R15+R19+R17+R26+R28+R31+R33)</f>
        <v>0</v>
      </c>
      <c r="S37" s="196"/>
      <c r="T37" s="92" t="s">
        <v>0</v>
      </c>
      <c r="U37" s="92" t="s">
        <v>0</v>
      </c>
      <c r="V37" s="124">
        <f>SUM(V13+V24+V15+V19+V17+V26+V28+V31+V33)</f>
        <v>0</v>
      </c>
      <c r="W37" s="196"/>
      <c r="X37" s="92" t="s">
        <v>0</v>
      </c>
      <c r="Y37" s="92" t="s">
        <v>0</v>
      </c>
      <c r="Z37" s="106">
        <f>SUM(Z13+Z24+Z15+Z19+Z17+Z26+Z28+Z31+Z33)</f>
        <v>0</v>
      </c>
      <c r="AA37" s="140"/>
      <c r="AB37" s="93"/>
      <c r="AC37" s="124">
        <f>SUM(J37+N37+R37+V37+Z37)</f>
        <v>0</v>
      </c>
    </row>
    <row r="38" spans="1:29" s="69" customFormat="1" x14ac:dyDescent="0.2">
      <c r="A38" s="68" t="s">
        <v>34</v>
      </c>
      <c r="B38" s="68"/>
      <c r="C38" s="62"/>
      <c r="D38" s="62"/>
      <c r="E38" s="68"/>
      <c r="F38" s="151"/>
      <c r="G38" s="181"/>
      <c r="H38" s="163"/>
      <c r="I38" s="57"/>
      <c r="J38" s="104">
        <f>J37-J15-J26-J31-J33</f>
        <v>0</v>
      </c>
      <c r="K38" s="181"/>
      <c r="L38" s="60"/>
      <c r="M38" s="60"/>
      <c r="N38" s="120">
        <f>N37-N15-N26-N31-N33</f>
        <v>0</v>
      </c>
      <c r="O38" s="181"/>
      <c r="P38" s="57"/>
      <c r="Q38" s="57"/>
      <c r="R38" s="104">
        <f>R37-R15-R26-R31-R33</f>
        <v>0</v>
      </c>
      <c r="S38" s="181"/>
      <c r="T38" s="60"/>
      <c r="U38" s="60"/>
      <c r="V38" s="120">
        <f>V37-V15-V26-V31-V33</f>
        <v>0</v>
      </c>
      <c r="W38" s="181"/>
      <c r="X38" s="57"/>
      <c r="Y38" s="57"/>
      <c r="Z38" s="104">
        <f>Z37-Z15-Z26-Z31-Z33</f>
        <v>0</v>
      </c>
      <c r="AA38" s="137"/>
      <c r="AB38" s="89"/>
      <c r="AC38" s="136">
        <f>SUM(J38:Z38)</f>
        <v>0</v>
      </c>
    </row>
    <row r="39" spans="1:29" s="69" customFormat="1" ht="15.75" thickBot="1" x14ac:dyDescent="0.25">
      <c r="A39" s="68" t="s">
        <v>23</v>
      </c>
      <c r="B39" s="218">
        <v>0.5</v>
      </c>
      <c r="D39" s="96"/>
      <c r="E39" s="68"/>
      <c r="F39" s="151"/>
      <c r="G39" s="329"/>
      <c r="H39" s="167"/>
      <c r="I39" s="168"/>
      <c r="J39" s="182">
        <f>J38*B39</f>
        <v>0</v>
      </c>
      <c r="K39" s="329"/>
      <c r="L39" s="125"/>
      <c r="M39" s="125"/>
      <c r="N39" s="126">
        <f>ROUND((N38*$B$39),0)</f>
        <v>0</v>
      </c>
      <c r="O39" s="329"/>
      <c r="P39" s="168" t="s">
        <v>14</v>
      </c>
      <c r="Q39" s="168" t="s">
        <v>0</v>
      </c>
      <c r="R39" s="182">
        <f>R38*J39</f>
        <v>0</v>
      </c>
      <c r="S39" s="329"/>
      <c r="T39" s="125" t="s">
        <v>14</v>
      </c>
      <c r="U39" s="125" t="s">
        <v>0</v>
      </c>
      <c r="V39" s="126">
        <f>ROUND((V38*$B$39),0)</f>
        <v>0</v>
      </c>
      <c r="W39" s="329"/>
      <c r="X39" s="168" t="s">
        <v>14</v>
      </c>
      <c r="Y39" s="168" t="s">
        <v>0</v>
      </c>
      <c r="Z39" s="182">
        <f>Z38*R39</f>
        <v>0</v>
      </c>
      <c r="AA39" s="141"/>
      <c r="AB39" s="142"/>
      <c r="AC39" s="143">
        <f>SUM(J39:Z39)</f>
        <v>0</v>
      </c>
    </row>
    <row r="40" spans="1:29" s="197" customFormat="1" ht="15" thickBot="1" x14ac:dyDescent="0.25">
      <c r="A40" s="294" t="s">
        <v>24</v>
      </c>
      <c r="B40" s="294"/>
      <c r="C40" s="295"/>
      <c r="D40" s="295"/>
      <c r="E40" s="294"/>
      <c r="F40" s="296"/>
      <c r="G40" s="327"/>
      <c r="H40" s="325"/>
      <c r="I40" s="97"/>
      <c r="J40" s="323">
        <f>J37+J39</f>
        <v>0</v>
      </c>
      <c r="K40" s="320"/>
      <c r="L40" s="98"/>
      <c r="M40" s="98"/>
      <c r="N40" s="324">
        <f>N37+N39</f>
        <v>0</v>
      </c>
      <c r="O40" s="320"/>
      <c r="P40" s="97"/>
      <c r="Q40" s="97"/>
      <c r="R40" s="323">
        <f>R37+R39</f>
        <v>0</v>
      </c>
      <c r="S40" s="320"/>
      <c r="T40" s="98"/>
      <c r="U40" s="98"/>
      <c r="V40" s="324">
        <f>V37+V39</f>
        <v>0</v>
      </c>
      <c r="W40" s="320"/>
      <c r="X40" s="97"/>
      <c r="Y40" s="97"/>
      <c r="Z40" s="323">
        <f>Z37+Z39</f>
        <v>0</v>
      </c>
      <c r="AA40" s="322"/>
      <c r="AB40" s="99"/>
      <c r="AC40" s="100">
        <f>SUM(J40:Z40)</f>
        <v>0</v>
      </c>
    </row>
    <row r="41" spans="1:29" ht="13.5" thickTop="1" x14ac:dyDescent="0.2"/>
    <row r="42" spans="1:29" x14ac:dyDescent="0.2">
      <c r="A42" s="26"/>
      <c r="B42" s="26"/>
    </row>
  </sheetData>
  <mergeCells count="6">
    <mergeCell ref="G5:J5"/>
    <mergeCell ref="AA5:AC5"/>
    <mergeCell ref="K5:N5"/>
    <mergeCell ref="O5:R5"/>
    <mergeCell ref="S5:V5"/>
    <mergeCell ref="W5:Z5"/>
  </mergeCells>
  <pageMargins left="0.7" right="0.7" top="0.75" bottom="0.75" header="0.3" footer="0.3"/>
  <pageSetup scale="44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75" x14ac:dyDescent="0.2"/>
  <cols>
    <col min="1" max="1" width="21.42578125" customWidth="1"/>
    <col min="2" max="2" width="8.140625" customWidth="1"/>
    <col min="3" max="3" width="9.140625" customWidth="1"/>
    <col min="6" max="6" width="7.85546875" bestFit="1" customWidth="1"/>
  </cols>
  <sheetData>
    <row r="1" spans="1:29" s="185" customFormat="1" ht="15.75" customHeight="1" x14ac:dyDescent="0.25">
      <c r="A1" s="319" t="s">
        <v>51</v>
      </c>
      <c r="B1" s="284"/>
    </row>
    <row r="2" spans="1:29" x14ac:dyDescent="0.2">
      <c r="A2" s="2" t="s">
        <v>30</v>
      </c>
      <c r="B2" s="2"/>
      <c r="F2" t="s">
        <v>0</v>
      </c>
      <c r="H2" s="15" t="s">
        <v>0</v>
      </c>
      <c r="I2" s="15" t="s">
        <v>0</v>
      </c>
      <c r="J2" s="15" t="s">
        <v>0</v>
      </c>
      <c r="K2" s="15"/>
      <c r="L2" s="15"/>
      <c r="M2" s="15"/>
      <c r="N2" s="12" t="s">
        <v>0</v>
      </c>
      <c r="O2" s="12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 spans="1:29" ht="15" x14ac:dyDescent="0.25">
      <c r="A3" s="22"/>
      <c r="B3" s="22"/>
      <c r="C3" s="22"/>
      <c r="D3" s="22"/>
      <c r="G3" t="s">
        <v>1</v>
      </c>
      <c r="H3" s="16">
        <v>1.02</v>
      </c>
      <c r="I3" s="15"/>
      <c r="J3" s="15"/>
      <c r="K3" s="15"/>
      <c r="L3" s="15"/>
      <c r="M3" s="15"/>
      <c r="N3" s="12"/>
      <c r="O3" s="12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1:29" ht="13.5" thickBot="1" x14ac:dyDescent="0.25">
      <c r="A4" s="14"/>
      <c r="B4" s="14"/>
      <c r="H4" s="15"/>
      <c r="I4" s="15"/>
      <c r="J4" s="15"/>
      <c r="K4" s="193" t="s">
        <v>49</v>
      </c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29" ht="13.5" thickBot="1" x14ac:dyDescent="0.25">
      <c r="A5" s="289" t="s">
        <v>0</v>
      </c>
      <c r="B5" s="289"/>
      <c r="C5" s="290"/>
      <c r="D5" s="290"/>
      <c r="E5" s="290"/>
      <c r="F5" s="326"/>
      <c r="G5" s="332" t="s">
        <v>28</v>
      </c>
      <c r="H5" s="333"/>
      <c r="I5" s="333"/>
      <c r="J5" s="334"/>
      <c r="K5" s="342" t="s">
        <v>2</v>
      </c>
      <c r="L5" s="338"/>
      <c r="M5" s="338"/>
      <c r="N5" s="343"/>
      <c r="O5" s="332" t="s">
        <v>3</v>
      </c>
      <c r="P5" s="339"/>
      <c r="Q5" s="339"/>
      <c r="R5" s="340"/>
      <c r="S5" s="342" t="s">
        <v>26</v>
      </c>
      <c r="T5" s="338"/>
      <c r="U5" s="338"/>
      <c r="V5" s="343"/>
      <c r="W5" s="332" t="s">
        <v>4</v>
      </c>
      <c r="X5" s="339"/>
      <c r="Y5" s="339"/>
      <c r="Z5" s="340"/>
      <c r="AA5" s="341" t="s">
        <v>5</v>
      </c>
      <c r="AB5" s="335"/>
      <c r="AC5" s="336"/>
    </row>
    <row r="6" spans="1:29" s="53" customFormat="1" ht="39" thickBot="1" x14ac:dyDescent="0.25">
      <c r="A6" s="316" t="s">
        <v>6</v>
      </c>
      <c r="B6" s="54" t="s">
        <v>56</v>
      </c>
      <c r="C6" s="39" t="s">
        <v>7</v>
      </c>
      <c r="D6" s="39" t="s">
        <v>29</v>
      </c>
      <c r="E6" s="40" t="s">
        <v>27</v>
      </c>
      <c r="F6" s="41" t="s">
        <v>8</v>
      </c>
      <c r="G6" s="309" t="s">
        <v>55</v>
      </c>
      <c r="H6" s="310" t="s">
        <v>9</v>
      </c>
      <c r="I6" s="310" t="s">
        <v>10</v>
      </c>
      <c r="J6" s="311" t="s">
        <v>11</v>
      </c>
      <c r="K6" s="45" t="s">
        <v>48</v>
      </c>
      <c r="L6" s="313" t="s">
        <v>9</v>
      </c>
      <c r="M6" s="313" t="s">
        <v>10</v>
      </c>
      <c r="N6" s="313" t="s">
        <v>11</v>
      </c>
      <c r="O6" s="309" t="s">
        <v>31</v>
      </c>
      <c r="P6" s="310" t="s">
        <v>9</v>
      </c>
      <c r="Q6" s="310" t="s">
        <v>10</v>
      </c>
      <c r="R6" s="311" t="s">
        <v>11</v>
      </c>
      <c r="S6" s="315" t="s">
        <v>32</v>
      </c>
      <c r="T6" s="313" t="s">
        <v>9</v>
      </c>
      <c r="U6" s="313" t="s">
        <v>10</v>
      </c>
      <c r="V6" s="48" t="s">
        <v>11</v>
      </c>
      <c r="W6" s="309" t="s">
        <v>33</v>
      </c>
      <c r="X6" s="310" t="s">
        <v>9</v>
      </c>
      <c r="Y6" s="310" t="s">
        <v>10</v>
      </c>
      <c r="Z6" s="311" t="s">
        <v>11</v>
      </c>
      <c r="AA6" s="314" t="s">
        <v>9</v>
      </c>
      <c r="AB6" s="312" t="s">
        <v>10</v>
      </c>
      <c r="AC6" s="317" t="s">
        <v>11</v>
      </c>
    </row>
    <row r="7" spans="1:29" x14ac:dyDescent="0.2">
      <c r="A7" s="34"/>
      <c r="B7" s="34"/>
      <c r="C7" s="35"/>
      <c r="D7" s="36">
        <f>C7*1.03</f>
        <v>0</v>
      </c>
      <c r="E7" s="37">
        <f t="shared" ref="E7:E12" si="0">G7*12</f>
        <v>0</v>
      </c>
      <c r="F7" s="171"/>
      <c r="G7" s="276">
        <v>0</v>
      </c>
      <c r="H7" s="154">
        <f t="shared" ref="H7:H12" si="1">ROUND(($D7*$G7),0)</f>
        <v>0</v>
      </c>
      <c r="I7" s="154">
        <f>H7*F7</f>
        <v>0</v>
      </c>
      <c r="J7" s="155">
        <f>SUM(H7:I7)</f>
        <v>0</v>
      </c>
      <c r="K7" s="188">
        <f t="shared" ref="K7:K12" si="2">G7</f>
        <v>0</v>
      </c>
      <c r="L7" s="23">
        <f t="shared" ref="L7:L12" si="3">D7*K7*$H$3</f>
        <v>0</v>
      </c>
      <c r="M7" s="23">
        <f>ROUND((L7*$F7),0)</f>
        <v>0</v>
      </c>
      <c r="N7" s="170">
        <f>SUM(L7:M7)</f>
        <v>0</v>
      </c>
      <c r="O7" s="190">
        <f>K7</f>
        <v>0</v>
      </c>
      <c r="P7" s="154">
        <f t="shared" ref="P7:P12" si="4">D7*O7*$H$3^2</f>
        <v>0</v>
      </c>
      <c r="Q7" s="154">
        <f>P7*F7</f>
        <v>0</v>
      </c>
      <c r="R7" s="155">
        <f>SUM(P7:Q7)</f>
        <v>0</v>
      </c>
      <c r="S7" s="189">
        <f>O7</f>
        <v>0</v>
      </c>
      <c r="T7" s="23">
        <f t="shared" ref="T7:T12" si="5">D7*S7*$H$3^3</f>
        <v>0</v>
      </c>
      <c r="U7" s="23">
        <f>ROUND((T7*$F7),0)</f>
        <v>0</v>
      </c>
      <c r="V7" s="170">
        <f>SUM(T7:U7)</f>
        <v>0</v>
      </c>
      <c r="W7" s="190">
        <f>S7</f>
        <v>0</v>
      </c>
      <c r="X7" s="154">
        <f t="shared" ref="X7:X12" si="6">D7*W7*$H$3^4</f>
        <v>0</v>
      </c>
      <c r="Y7" s="154">
        <f>ROUND((X7*$F7),0)</f>
        <v>0</v>
      </c>
      <c r="Z7" s="155">
        <f>SUM(X7:Y7)</f>
        <v>0</v>
      </c>
      <c r="AA7" s="128">
        <f t="shared" ref="AA7:AB12" si="7">SUM(H7+L7+P7+T7+X7)</f>
        <v>0</v>
      </c>
      <c r="AB7" s="129">
        <f t="shared" si="7"/>
        <v>0</v>
      </c>
      <c r="AC7" s="130">
        <f t="shared" ref="AC7:AC12" si="8">SUM(J7+N7+R7+V7+Z7)</f>
        <v>0</v>
      </c>
    </row>
    <row r="8" spans="1:29" x14ac:dyDescent="0.2">
      <c r="A8" s="3"/>
      <c r="B8" s="3"/>
      <c r="C8" s="21"/>
      <c r="D8" s="20">
        <f t="shared" ref="D8:D12" si="9">C8*1.03</f>
        <v>0</v>
      </c>
      <c r="E8" s="13">
        <f t="shared" si="0"/>
        <v>0</v>
      </c>
      <c r="F8" s="148"/>
      <c r="G8" s="277"/>
      <c r="H8" s="17">
        <f t="shared" si="1"/>
        <v>0</v>
      </c>
      <c r="I8" s="17">
        <f t="shared" ref="I8:I12" si="10">H8*F8</f>
        <v>0</v>
      </c>
      <c r="J8" s="157">
        <f>SUM(H8:I8)</f>
        <v>0</v>
      </c>
      <c r="K8" s="188">
        <f t="shared" si="2"/>
        <v>0</v>
      </c>
      <c r="L8" s="23">
        <f t="shared" si="3"/>
        <v>0</v>
      </c>
      <c r="M8" s="23">
        <f>ROUND((L8*$F8),0)</f>
        <v>0</v>
      </c>
      <c r="N8" s="170">
        <f>SUM(L8:M8)</f>
        <v>0</v>
      </c>
      <c r="O8" s="191">
        <f t="shared" ref="O8:O12" si="11">K8</f>
        <v>0</v>
      </c>
      <c r="P8" s="17">
        <f t="shared" si="4"/>
        <v>0</v>
      </c>
      <c r="Q8" s="17">
        <f>ROUND((P8*$F8),0)</f>
        <v>0</v>
      </c>
      <c r="R8" s="157">
        <f>SUM(P8:Q8)</f>
        <v>0</v>
      </c>
      <c r="S8" s="189">
        <f t="shared" ref="S8:S12" si="12">O8</f>
        <v>0</v>
      </c>
      <c r="T8" s="23">
        <f t="shared" si="5"/>
        <v>0</v>
      </c>
      <c r="U8" s="23">
        <f>ROUND((T8*$F8),0)</f>
        <v>0</v>
      </c>
      <c r="V8" s="170">
        <f>SUM(T8:U8)</f>
        <v>0</v>
      </c>
      <c r="W8" s="191">
        <f t="shared" ref="W8:W12" si="13">S8</f>
        <v>0</v>
      </c>
      <c r="X8" s="17">
        <f t="shared" si="6"/>
        <v>0</v>
      </c>
      <c r="Y8" s="17">
        <f>ROUND((X8*$F8),0)</f>
        <v>0</v>
      </c>
      <c r="Z8" s="157">
        <f>SUM(X8:Y8)</f>
        <v>0</v>
      </c>
      <c r="AA8" s="131">
        <f t="shared" si="7"/>
        <v>0</v>
      </c>
      <c r="AB8" s="32">
        <f t="shared" si="7"/>
        <v>0</v>
      </c>
      <c r="AC8" s="132">
        <f t="shared" si="8"/>
        <v>0</v>
      </c>
    </row>
    <row r="9" spans="1:29" x14ac:dyDescent="0.2">
      <c r="A9" s="3"/>
      <c r="B9" s="3"/>
      <c r="C9" s="21"/>
      <c r="D9" s="20">
        <f t="shared" si="9"/>
        <v>0</v>
      </c>
      <c r="E9" s="13">
        <f t="shared" si="0"/>
        <v>0</v>
      </c>
      <c r="F9" s="148"/>
      <c r="G9" s="277"/>
      <c r="H9" s="17">
        <f t="shared" si="1"/>
        <v>0</v>
      </c>
      <c r="I9" s="17">
        <f t="shared" si="10"/>
        <v>0</v>
      </c>
      <c r="J9" s="157">
        <f t="shared" ref="J9:J12" si="14">SUM(H9:I9)</f>
        <v>0</v>
      </c>
      <c r="K9" s="188">
        <f t="shared" si="2"/>
        <v>0</v>
      </c>
      <c r="L9" s="23">
        <f t="shared" si="3"/>
        <v>0</v>
      </c>
      <c r="M9" s="23">
        <f t="shared" ref="M9:M12" si="15">ROUND((L9*$F9),0)</f>
        <v>0</v>
      </c>
      <c r="N9" s="170">
        <f t="shared" ref="N9:N12" si="16">SUM(L9:M9)</f>
        <v>0</v>
      </c>
      <c r="O9" s="191">
        <f t="shared" si="11"/>
        <v>0</v>
      </c>
      <c r="P9" s="17">
        <f t="shared" si="4"/>
        <v>0</v>
      </c>
      <c r="Q9" s="17">
        <f t="shared" ref="Q9:Q12" si="17">ROUND((P9*$F9),0)</f>
        <v>0</v>
      </c>
      <c r="R9" s="157">
        <f t="shared" ref="R9:R12" si="18">SUM(P9:Q9)</f>
        <v>0</v>
      </c>
      <c r="S9" s="189">
        <f t="shared" si="12"/>
        <v>0</v>
      </c>
      <c r="T9" s="23">
        <f t="shared" si="5"/>
        <v>0</v>
      </c>
      <c r="U9" s="23">
        <f t="shared" ref="U9:U12" si="19">ROUND((T9*$F9),0)</f>
        <v>0</v>
      </c>
      <c r="V9" s="170">
        <f t="shared" ref="V9:V12" si="20">SUM(T9:U9)</f>
        <v>0</v>
      </c>
      <c r="W9" s="191">
        <f t="shared" si="13"/>
        <v>0</v>
      </c>
      <c r="X9" s="17">
        <f t="shared" si="6"/>
        <v>0</v>
      </c>
      <c r="Y9" s="17">
        <f t="shared" ref="Y9:Y12" si="21">ROUND((X9*$F9),0)</f>
        <v>0</v>
      </c>
      <c r="Z9" s="157">
        <f t="shared" ref="Z9:Z12" si="22">SUM(X9:Y9)</f>
        <v>0</v>
      </c>
      <c r="AA9" s="131">
        <f t="shared" si="7"/>
        <v>0</v>
      </c>
      <c r="AB9" s="32">
        <f t="shared" si="7"/>
        <v>0</v>
      </c>
      <c r="AC9" s="132">
        <f t="shared" si="8"/>
        <v>0</v>
      </c>
    </row>
    <row r="10" spans="1:29" x14ac:dyDescent="0.2">
      <c r="A10" s="4"/>
      <c r="B10" s="4"/>
      <c r="C10" s="25"/>
      <c r="D10" s="20">
        <f t="shared" si="9"/>
        <v>0</v>
      </c>
      <c r="E10" s="13">
        <f t="shared" si="0"/>
        <v>0</v>
      </c>
      <c r="F10" s="148"/>
      <c r="G10" s="278"/>
      <c r="H10" s="17">
        <f t="shared" si="1"/>
        <v>0</v>
      </c>
      <c r="I10" s="17">
        <f t="shared" si="10"/>
        <v>0</v>
      </c>
      <c r="J10" s="157">
        <f>SUM(H10:I10)</f>
        <v>0</v>
      </c>
      <c r="K10" s="188">
        <f t="shared" si="2"/>
        <v>0</v>
      </c>
      <c r="L10" s="23">
        <f t="shared" si="3"/>
        <v>0</v>
      </c>
      <c r="M10" s="23">
        <f>ROUND((L10*$F10),0)</f>
        <v>0</v>
      </c>
      <c r="N10" s="170">
        <f>SUM(L10:M10)</f>
        <v>0</v>
      </c>
      <c r="O10" s="191">
        <f t="shared" si="11"/>
        <v>0</v>
      </c>
      <c r="P10" s="17">
        <f t="shared" si="4"/>
        <v>0</v>
      </c>
      <c r="Q10" s="17">
        <f t="shared" si="17"/>
        <v>0</v>
      </c>
      <c r="R10" s="157">
        <f t="shared" si="18"/>
        <v>0</v>
      </c>
      <c r="S10" s="189">
        <f t="shared" si="12"/>
        <v>0</v>
      </c>
      <c r="T10" s="23">
        <f t="shared" si="5"/>
        <v>0</v>
      </c>
      <c r="U10" s="23">
        <f t="shared" si="19"/>
        <v>0</v>
      </c>
      <c r="V10" s="170">
        <f t="shared" si="20"/>
        <v>0</v>
      </c>
      <c r="W10" s="191">
        <f t="shared" si="13"/>
        <v>0</v>
      </c>
      <c r="X10" s="17">
        <f t="shared" si="6"/>
        <v>0</v>
      </c>
      <c r="Y10" s="17">
        <f t="shared" si="21"/>
        <v>0</v>
      </c>
      <c r="Z10" s="157">
        <f t="shared" si="22"/>
        <v>0</v>
      </c>
      <c r="AA10" s="131">
        <f t="shared" si="7"/>
        <v>0</v>
      </c>
      <c r="AB10" s="32">
        <f t="shared" si="7"/>
        <v>0</v>
      </c>
      <c r="AC10" s="132">
        <f t="shared" si="8"/>
        <v>0</v>
      </c>
    </row>
    <row r="11" spans="1:29" x14ac:dyDescent="0.2">
      <c r="A11" s="4"/>
      <c r="B11" s="4"/>
      <c r="C11" s="25"/>
      <c r="D11" s="20">
        <f t="shared" si="9"/>
        <v>0</v>
      </c>
      <c r="E11" s="13">
        <f t="shared" si="0"/>
        <v>0</v>
      </c>
      <c r="F11" s="148"/>
      <c r="G11" s="278"/>
      <c r="H11" s="17">
        <f t="shared" si="1"/>
        <v>0</v>
      </c>
      <c r="I11" s="17">
        <f t="shared" si="10"/>
        <v>0</v>
      </c>
      <c r="J11" s="157">
        <f t="shared" si="14"/>
        <v>0</v>
      </c>
      <c r="K11" s="188">
        <f t="shared" si="2"/>
        <v>0</v>
      </c>
      <c r="L11" s="23">
        <f t="shared" si="3"/>
        <v>0</v>
      </c>
      <c r="M11" s="23">
        <f t="shared" ref="M11" si="23">ROUND((L11*$F11),0)</f>
        <v>0</v>
      </c>
      <c r="N11" s="170">
        <f t="shared" si="16"/>
        <v>0</v>
      </c>
      <c r="O11" s="191">
        <f t="shared" si="11"/>
        <v>0</v>
      </c>
      <c r="P11" s="17">
        <f t="shared" si="4"/>
        <v>0</v>
      </c>
      <c r="Q11" s="17">
        <f t="shared" si="17"/>
        <v>0</v>
      </c>
      <c r="R11" s="157">
        <f t="shared" si="18"/>
        <v>0</v>
      </c>
      <c r="S11" s="189">
        <f t="shared" si="12"/>
        <v>0</v>
      </c>
      <c r="T11" s="23">
        <f t="shared" si="5"/>
        <v>0</v>
      </c>
      <c r="U11" s="23">
        <f t="shared" si="19"/>
        <v>0</v>
      </c>
      <c r="V11" s="170">
        <f t="shared" si="20"/>
        <v>0</v>
      </c>
      <c r="W11" s="191">
        <f t="shared" si="13"/>
        <v>0</v>
      </c>
      <c r="X11" s="17">
        <f t="shared" si="6"/>
        <v>0</v>
      </c>
      <c r="Y11" s="17">
        <f t="shared" si="21"/>
        <v>0</v>
      </c>
      <c r="Z11" s="157">
        <f t="shared" si="22"/>
        <v>0</v>
      </c>
      <c r="AA11" s="131">
        <f t="shared" si="7"/>
        <v>0</v>
      </c>
      <c r="AB11" s="32">
        <f t="shared" si="7"/>
        <v>0</v>
      </c>
      <c r="AC11" s="132">
        <f t="shared" si="8"/>
        <v>0</v>
      </c>
    </row>
    <row r="12" spans="1:29" ht="13.5" thickBot="1" x14ac:dyDescent="0.25">
      <c r="A12" s="3"/>
      <c r="B12" s="3"/>
      <c r="C12" s="21"/>
      <c r="D12" s="20">
        <f t="shared" si="9"/>
        <v>0</v>
      </c>
      <c r="E12" s="13">
        <f t="shared" si="0"/>
        <v>0</v>
      </c>
      <c r="F12" s="148"/>
      <c r="G12" s="279"/>
      <c r="H12" s="173">
        <f t="shared" si="1"/>
        <v>0</v>
      </c>
      <c r="I12" s="173">
        <f t="shared" si="10"/>
        <v>0</v>
      </c>
      <c r="J12" s="174">
        <f t="shared" si="14"/>
        <v>0</v>
      </c>
      <c r="K12" s="188">
        <f t="shared" si="2"/>
        <v>0</v>
      </c>
      <c r="L12" s="55">
        <f t="shared" si="3"/>
        <v>0</v>
      </c>
      <c r="M12" s="55">
        <f t="shared" si="15"/>
        <v>0</v>
      </c>
      <c r="N12" s="172">
        <f t="shared" si="16"/>
        <v>0</v>
      </c>
      <c r="O12" s="192">
        <f t="shared" si="11"/>
        <v>0</v>
      </c>
      <c r="P12" s="173">
        <f t="shared" si="4"/>
        <v>0</v>
      </c>
      <c r="Q12" s="173">
        <f t="shared" si="17"/>
        <v>0</v>
      </c>
      <c r="R12" s="174">
        <f t="shared" si="18"/>
        <v>0</v>
      </c>
      <c r="S12" s="189">
        <f t="shared" si="12"/>
        <v>0</v>
      </c>
      <c r="T12" s="55">
        <f t="shared" si="5"/>
        <v>0</v>
      </c>
      <c r="U12" s="55">
        <f t="shared" si="19"/>
        <v>0</v>
      </c>
      <c r="V12" s="172">
        <f t="shared" si="20"/>
        <v>0</v>
      </c>
      <c r="W12" s="192">
        <f t="shared" si="13"/>
        <v>0</v>
      </c>
      <c r="X12" s="173">
        <f t="shared" si="6"/>
        <v>0</v>
      </c>
      <c r="Y12" s="173">
        <f t="shared" si="21"/>
        <v>0</v>
      </c>
      <c r="Z12" s="174">
        <f t="shared" si="22"/>
        <v>0</v>
      </c>
      <c r="AA12" s="175">
        <f t="shared" si="7"/>
        <v>0</v>
      </c>
      <c r="AB12" s="176">
        <f t="shared" si="7"/>
        <v>0</v>
      </c>
      <c r="AC12" s="177">
        <f t="shared" si="8"/>
        <v>0</v>
      </c>
    </row>
    <row r="13" spans="1:29" s="69" customFormat="1" ht="13.5" thickBot="1" x14ac:dyDescent="0.25">
      <c r="A13" s="78" t="s">
        <v>12</v>
      </c>
      <c r="B13" s="78"/>
      <c r="C13" s="79" t="s">
        <v>0</v>
      </c>
      <c r="D13" s="79"/>
      <c r="E13" s="77">
        <f>SUM(E7:E7)</f>
        <v>0</v>
      </c>
      <c r="F13" s="183"/>
      <c r="G13" s="178"/>
      <c r="H13" s="158">
        <f>SUM(H7:H12)</f>
        <v>0</v>
      </c>
      <c r="I13" s="81">
        <f>SUM(I7:I12)</f>
        <v>0</v>
      </c>
      <c r="J13" s="103">
        <f>SUM(J7:J12)</f>
        <v>0</v>
      </c>
      <c r="K13" s="178"/>
      <c r="L13" s="83">
        <f>SUM(L7:L12)</f>
        <v>0</v>
      </c>
      <c r="M13" s="84">
        <f>SUM(M7:M12)</f>
        <v>0</v>
      </c>
      <c r="N13" s="117">
        <f>SUM(N7:N12)</f>
        <v>0</v>
      </c>
      <c r="O13" s="178"/>
      <c r="P13" s="81">
        <f>SUM(P7:P12)</f>
        <v>0</v>
      </c>
      <c r="Q13" s="81">
        <f>SUM(Q7:Q12)</f>
        <v>0</v>
      </c>
      <c r="R13" s="159">
        <f>SUM(R7:R12)</f>
        <v>0</v>
      </c>
      <c r="S13" s="178"/>
      <c r="T13" s="83">
        <f>D13*S13*1.09</f>
        <v>0</v>
      </c>
      <c r="U13" s="84">
        <f>SUM(U7:U12)</f>
        <v>0</v>
      </c>
      <c r="V13" s="117">
        <f>SUM(V7:V12)</f>
        <v>0</v>
      </c>
      <c r="W13" s="178"/>
      <c r="X13" s="81">
        <f>D13*W13*1.12</f>
        <v>0</v>
      </c>
      <c r="Y13" s="81">
        <f>SUM(Y7:Y12)</f>
        <v>0</v>
      </c>
      <c r="Z13" s="159">
        <f>SUM(Z7:Z12)</f>
        <v>0</v>
      </c>
      <c r="AA13" s="133">
        <f>SUM(AA7:AA12)</f>
        <v>0</v>
      </c>
      <c r="AB13" s="85">
        <f>SUM(AB7:AB12)</f>
        <v>0</v>
      </c>
      <c r="AC13" s="134">
        <f>SUM(AC7:AC12)</f>
        <v>0</v>
      </c>
    </row>
    <row r="14" spans="1:29" s="9" customFormat="1" ht="13.5" thickTop="1" x14ac:dyDescent="0.2">
      <c r="A14" s="3"/>
      <c r="B14" s="3"/>
      <c r="C14" s="6"/>
      <c r="D14" s="6"/>
      <c r="E14" s="13"/>
      <c r="F14" s="148"/>
      <c r="G14" s="118"/>
      <c r="H14" s="194"/>
      <c r="I14" s="71"/>
      <c r="J14" s="70"/>
      <c r="K14" s="118"/>
      <c r="L14" s="27"/>
      <c r="M14" s="27"/>
      <c r="N14" s="195"/>
      <c r="O14" s="118"/>
      <c r="P14" s="17"/>
      <c r="Q14" s="17"/>
      <c r="R14" s="157"/>
      <c r="S14" s="118"/>
      <c r="T14" s="23"/>
      <c r="U14" s="23"/>
      <c r="V14" s="115"/>
      <c r="W14" s="118"/>
      <c r="X14" s="17"/>
      <c r="Y14" s="17"/>
      <c r="Z14" s="157"/>
      <c r="AA14" s="131"/>
      <c r="AB14" s="32"/>
      <c r="AC14" s="132"/>
    </row>
    <row r="15" spans="1:29" s="69" customFormat="1" x14ac:dyDescent="0.2">
      <c r="A15" s="78" t="s">
        <v>13</v>
      </c>
      <c r="B15" s="78"/>
      <c r="C15" s="72"/>
      <c r="D15" s="72"/>
      <c r="E15" s="7"/>
      <c r="F15" s="184"/>
      <c r="G15" s="119"/>
      <c r="H15" s="179"/>
      <c r="I15" s="56"/>
      <c r="J15" s="104">
        <f>SUM(J16:J16)</f>
        <v>0</v>
      </c>
      <c r="K15" s="119"/>
      <c r="L15" s="58"/>
      <c r="M15" s="59"/>
      <c r="N15" s="120">
        <f>SUM(N16:N16)</f>
        <v>0</v>
      </c>
      <c r="O15" s="119"/>
      <c r="P15" s="57"/>
      <c r="Q15" s="57"/>
      <c r="R15" s="104">
        <f>SUM(R16:R16)</f>
        <v>0</v>
      </c>
      <c r="S15" s="119"/>
      <c r="T15" s="60"/>
      <c r="U15" s="60"/>
      <c r="V15" s="120">
        <f>SUM(V16:V16)</f>
        <v>0</v>
      </c>
      <c r="W15" s="119"/>
      <c r="X15" s="57"/>
      <c r="Y15" s="57"/>
      <c r="Z15" s="104">
        <f>SUM(Z16:Z16)</f>
        <v>0</v>
      </c>
      <c r="AA15" s="180"/>
      <c r="AB15" s="61"/>
      <c r="AC15" s="136">
        <f>J15+N15+R15+V15+Z15</f>
        <v>0</v>
      </c>
    </row>
    <row r="16" spans="1:29" s="9" customFormat="1" x14ac:dyDescent="0.2">
      <c r="A16" s="3"/>
      <c r="B16" s="3"/>
      <c r="C16" s="6"/>
      <c r="D16" s="6"/>
      <c r="E16" s="3"/>
      <c r="F16" s="150"/>
      <c r="G16" s="118"/>
      <c r="H16" s="156"/>
      <c r="I16" s="17"/>
      <c r="J16" s="102"/>
      <c r="K16" s="118"/>
      <c r="L16" s="28"/>
      <c r="M16" s="23"/>
      <c r="N16" s="115"/>
      <c r="O16" s="118"/>
      <c r="P16" s="17"/>
      <c r="Q16" s="17"/>
      <c r="R16" s="102"/>
      <c r="S16" s="118"/>
      <c r="T16" s="23"/>
      <c r="U16" s="23"/>
      <c r="V16" s="115"/>
      <c r="W16" s="118"/>
      <c r="X16" s="17"/>
      <c r="Y16" s="17"/>
      <c r="Z16" s="102"/>
      <c r="AA16" s="138"/>
      <c r="AB16" s="33"/>
      <c r="AC16" s="132"/>
    </row>
    <row r="17" spans="1:29" s="69" customFormat="1" x14ac:dyDescent="0.2">
      <c r="A17" s="78" t="s">
        <v>15</v>
      </c>
      <c r="B17" s="78"/>
      <c r="C17" s="67"/>
      <c r="D17" s="67"/>
      <c r="E17" s="68"/>
      <c r="F17" s="151"/>
      <c r="G17" s="119"/>
      <c r="H17" s="163"/>
      <c r="I17" s="57"/>
      <c r="J17" s="104">
        <f>SUM(J18:J18)</f>
        <v>0</v>
      </c>
      <c r="K17" s="119"/>
      <c r="L17" s="59"/>
      <c r="M17" s="59"/>
      <c r="N17" s="120">
        <f>SUM(N18:N18)</f>
        <v>0</v>
      </c>
      <c r="O17" s="119"/>
      <c r="P17" s="57" t="s">
        <v>0</v>
      </c>
      <c r="Q17" s="57" t="s">
        <v>0</v>
      </c>
      <c r="R17" s="104">
        <f>SUM(R18:R18)</f>
        <v>0</v>
      </c>
      <c r="S17" s="119"/>
      <c r="T17" s="60" t="s">
        <v>0</v>
      </c>
      <c r="U17" s="60" t="s">
        <v>0</v>
      </c>
      <c r="V17" s="120">
        <f>SUM(V18:V18)</f>
        <v>0</v>
      </c>
      <c r="W17" s="119"/>
      <c r="X17" s="57" t="s">
        <v>0</v>
      </c>
      <c r="Y17" s="57" t="s">
        <v>0</v>
      </c>
      <c r="Z17" s="104">
        <f>SUM(Z18:Z18)</f>
        <v>0</v>
      </c>
      <c r="AA17" s="137"/>
      <c r="AB17" s="89"/>
      <c r="AC17" s="136">
        <f>J17+N17+R17+V17+Z17</f>
        <v>0</v>
      </c>
    </row>
    <row r="18" spans="1:29" s="9" customFormat="1" x14ac:dyDescent="0.2">
      <c r="A18" s="11"/>
      <c r="B18" s="11"/>
      <c r="C18" s="10"/>
      <c r="D18" s="10"/>
      <c r="E18" s="11"/>
      <c r="F18" s="152"/>
      <c r="G18" s="118"/>
      <c r="H18" s="156"/>
      <c r="I18" s="17"/>
      <c r="J18" s="102"/>
      <c r="K18" s="118"/>
      <c r="L18" s="23"/>
      <c r="M18" s="23"/>
      <c r="N18" s="115"/>
      <c r="O18" s="118"/>
      <c r="P18" s="17"/>
      <c r="Q18" s="17"/>
      <c r="R18" s="102"/>
      <c r="S18" s="118"/>
      <c r="T18" s="23"/>
      <c r="U18" s="23"/>
      <c r="V18" s="115"/>
      <c r="W18" s="118"/>
      <c r="X18" s="17"/>
      <c r="Y18" s="17"/>
      <c r="Z18" s="102"/>
      <c r="AA18" s="138"/>
      <c r="AB18" s="33"/>
      <c r="AC18" s="132"/>
    </row>
    <row r="19" spans="1:29" s="69" customFormat="1" x14ac:dyDescent="0.2">
      <c r="A19" s="302" t="s">
        <v>57</v>
      </c>
      <c r="B19" s="78"/>
      <c r="C19" s="67"/>
      <c r="D19" s="67"/>
      <c r="E19" s="68"/>
      <c r="F19" s="151"/>
      <c r="G19" s="119"/>
      <c r="H19" s="163"/>
      <c r="I19" s="57"/>
      <c r="J19" s="104">
        <f>SUM(J20:J21)</f>
        <v>0</v>
      </c>
      <c r="K19" s="119"/>
      <c r="L19" s="58"/>
      <c r="M19" s="59"/>
      <c r="N19" s="120">
        <f>SUM(N20:N21)</f>
        <v>0</v>
      </c>
      <c r="O19" s="119"/>
      <c r="P19" s="57"/>
      <c r="Q19" s="57"/>
      <c r="R19" s="104">
        <f>SUM(R20:R21)</f>
        <v>0</v>
      </c>
      <c r="S19" s="119"/>
      <c r="T19" s="60"/>
      <c r="U19" s="60" t="s">
        <v>0</v>
      </c>
      <c r="V19" s="120">
        <f>SUM(V20:V21)</f>
        <v>0</v>
      </c>
      <c r="W19" s="119"/>
      <c r="X19" s="57"/>
      <c r="Y19" s="57"/>
      <c r="Z19" s="104">
        <f>SUM(Z20:Z21)</f>
        <v>0</v>
      </c>
      <c r="AA19" s="135" t="s">
        <v>0</v>
      </c>
      <c r="AB19" s="89"/>
      <c r="AC19" s="136">
        <f>J19+N19+R19+V19+Z19</f>
        <v>0</v>
      </c>
    </row>
    <row r="20" spans="1:29" s="9" customFormat="1" x14ac:dyDescent="0.2">
      <c r="A20" s="3"/>
      <c r="B20" s="3"/>
      <c r="C20" s="10"/>
      <c r="D20" s="10"/>
      <c r="E20" s="11"/>
      <c r="F20" s="152"/>
      <c r="G20" s="118"/>
      <c r="H20" s="156"/>
      <c r="I20" s="17"/>
      <c r="J20" s="102"/>
      <c r="K20" s="118"/>
      <c r="L20" s="28"/>
      <c r="M20" s="23"/>
      <c r="N20" s="115"/>
      <c r="O20" s="118"/>
      <c r="P20" s="17"/>
      <c r="Q20" s="17"/>
      <c r="R20" s="102"/>
      <c r="S20" s="118"/>
      <c r="T20" s="23"/>
      <c r="U20" s="23"/>
      <c r="V20" s="115"/>
      <c r="W20" s="118"/>
      <c r="X20" s="17"/>
      <c r="Y20" s="17"/>
      <c r="Z20" s="102"/>
      <c r="AA20" s="131"/>
      <c r="AB20" s="33"/>
      <c r="AC20" s="132">
        <f t="shared" ref="AC20" si="24">J20+N20+R20+V20+Z20</f>
        <v>0</v>
      </c>
    </row>
    <row r="21" spans="1:29" s="9" customFormat="1" x14ac:dyDescent="0.2">
      <c r="A21" s="11"/>
      <c r="B21" s="11"/>
      <c r="C21" s="11"/>
      <c r="D21" s="11"/>
      <c r="E21" s="11"/>
      <c r="F21" s="152"/>
      <c r="G21" s="118"/>
      <c r="H21" s="156"/>
      <c r="I21" s="17"/>
      <c r="J21" s="102"/>
      <c r="K21" s="118"/>
      <c r="L21" s="28"/>
      <c r="M21" s="23"/>
      <c r="N21" s="115"/>
      <c r="O21" s="118"/>
      <c r="P21" s="17"/>
      <c r="Q21" s="17"/>
      <c r="R21" s="102"/>
      <c r="S21" s="118"/>
      <c r="T21" s="23"/>
      <c r="U21" s="23"/>
      <c r="V21" s="115"/>
      <c r="W21" s="118"/>
      <c r="X21" s="17"/>
      <c r="Y21" s="17"/>
      <c r="Z21" s="102"/>
      <c r="AA21" s="131"/>
      <c r="AB21" s="33"/>
      <c r="AC21" s="132"/>
    </row>
    <row r="22" spans="1:29" s="9" customFormat="1" x14ac:dyDescent="0.2">
      <c r="A22" s="302" t="s">
        <v>54</v>
      </c>
      <c r="B22" s="152"/>
      <c r="C22" s="11"/>
      <c r="D22" s="11"/>
      <c r="E22" s="11"/>
      <c r="F22" s="152"/>
      <c r="G22" s="118"/>
      <c r="H22" s="156"/>
      <c r="I22" s="17"/>
      <c r="J22" s="104">
        <f>SUM(J23:J23)</f>
        <v>0</v>
      </c>
      <c r="K22" s="118"/>
      <c r="L22" s="28"/>
      <c r="M22" s="23"/>
      <c r="N22" s="120">
        <f>SUM(N23:N23)</f>
        <v>0</v>
      </c>
      <c r="O22" s="118"/>
      <c r="P22" s="17"/>
      <c r="Q22" s="17"/>
      <c r="R22" s="104">
        <f>SUM(R23:R23)</f>
        <v>0</v>
      </c>
      <c r="S22" s="118"/>
      <c r="T22" s="23"/>
      <c r="U22" s="23"/>
      <c r="V22" s="120">
        <f>SUM(V23:V23)</f>
        <v>0</v>
      </c>
      <c r="W22" s="118"/>
      <c r="X22" s="17"/>
      <c r="Y22" s="17"/>
      <c r="Z22" s="104">
        <f>SUM(Z23:Z23)</f>
        <v>0</v>
      </c>
      <c r="AA22" s="131"/>
      <c r="AB22" s="33"/>
      <c r="AC22" s="136">
        <f>J22+N22+R22+V22+Z22</f>
        <v>0</v>
      </c>
    </row>
    <row r="23" spans="1:29" s="9" customFormat="1" x14ac:dyDescent="0.2">
      <c r="A23" s="152"/>
      <c r="B23" s="152"/>
      <c r="C23" s="11"/>
      <c r="D23" s="11"/>
      <c r="E23" s="11"/>
      <c r="F23" s="152"/>
      <c r="G23" s="118"/>
      <c r="H23" s="156"/>
      <c r="I23" s="17"/>
      <c r="J23" s="102"/>
      <c r="K23" s="118"/>
      <c r="L23" s="28"/>
      <c r="M23" s="23"/>
      <c r="N23" s="115"/>
      <c r="O23" s="118"/>
      <c r="P23" s="17"/>
      <c r="Q23" s="17"/>
      <c r="R23" s="102"/>
      <c r="S23" s="118"/>
      <c r="T23" s="23"/>
      <c r="U23" s="23"/>
      <c r="V23" s="115"/>
      <c r="W23" s="118"/>
      <c r="X23" s="17"/>
      <c r="Y23" s="17"/>
      <c r="Z23" s="102"/>
      <c r="AA23" s="131"/>
      <c r="AB23" s="33"/>
      <c r="AC23" s="132"/>
    </row>
    <row r="24" spans="1:29" s="69" customFormat="1" x14ac:dyDescent="0.2">
      <c r="A24" s="87" t="s">
        <v>25</v>
      </c>
      <c r="B24" s="87"/>
      <c r="C24" s="63"/>
      <c r="D24" s="63"/>
      <c r="E24" s="63"/>
      <c r="F24" s="87"/>
      <c r="G24" s="119"/>
      <c r="H24" s="160"/>
      <c r="I24" s="64"/>
      <c r="J24" s="104">
        <f>SUM(J25:J25)</f>
        <v>0</v>
      </c>
      <c r="K24" s="119"/>
      <c r="L24" s="60"/>
      <c r="M24" s="60"/>
      <c r="N24" s="120">
        <f>SUM(N25:N25)</f>
        <v>0</v>
      </c>
      <c r="O24" s="119"/>
      <c r="P24" s="57"/>
      <c r="Q24" s="57" t="s">
        <v>0</v>
      </c>
      <c r="R24" s="104">
        <f>SUM(R25:R25)</f>
        <v>0</v>
      </c>
      <c r="S24" s="119"/>
      <c r="T24" s="60"/>
      <c r="U24" s="60"/>
      <c r="V24" s="120">
        <f>SUM(V25:V25)</f>
        <v>0</v>
      </c>
      <c r="W24" s="119"/>
      <c r="X24" s="57"/>
      <c r="Y24" s="57"/>
      <c r="Z24" s="104">
        <f>SUM(Z25:Z25)</f>
        <v>0</v>
      </c>
      <c r="AA24" s="135"/>
      <c r="AB24" s="65"/>
      <c r="AC24" s="136">
        <f>J24+N24+R24+V24+Z24</f>
        <v>0</v>
      </c>
    </row>
    <row r="25" spans="1:29" s="9" customFormat="1" x14ac:dyDescent="0.2">
      <c r="A25" s="19"/>
      <c r="B25" s="19"/>
      <c r="C25" s="75"/>
      <c r="D25" s="75"/>
      <c r="E25" s="75"/>
      <c r="F25" s="19"/>
      <c r="G25" s="118"/>
      <c r="H25" s="162"/>
      <c r="I25" s="76"/>
      <c r="J25" s="102"/>
      <c r="K25" s="118"/>
      <c r="L25" s="23"/>
      <c r="M25" s="23"/>
      <c r="N25" s="115"/>
      <c r="O25" s="118"/>
      <c r="P25" s="17"/>
      <c r="Q25" s="17"/>
      <c r="R25" s="102"/>
      <c r="S25" s="118"/>
      <c r="T25" s="23"/>
      <c r="U25" s="23"/>
      <c r="V25" s="115"/>
      <c r="W25" s="118"/>
      <c r="X25" s="17"/>
      <c r="Y25" s="17"/>
      <c r="Z25" s="102"/>
      <c r="AA25" s="131"/>
      <c r="AB25" s="32"/>
      <c r="AC25" s="132"/>
    </row>
    <row r="26" spans="1:29" s="69" customFormat="1" x14ac:dyDescent="0.2">
      <c r="A26" s="78" t="s">
        <v>16</v>
      </c>
      <c r="B26" s="78"/>
      <c r="C26" s="67"/>
      <c r="D26" s="67"/>
      <c r="E26" s="68"/>
      <c r="F26" s="151"/>
      <c r="G26" s="119"/>
      <c r="H26" s="163"/>
      <c r="I26" s="57"/>
      <c r="J26" s="104">
        <f>SUM(J27:J27)</f>
        <v>0</v>
      </c>
      <c r="K26" s="119"/>
      <c r="L26" s="60"/>
      <c r="M26" s="60"/>
      <c r="N26" s="120">
        <f>SUM(N27:N27)</f>
        <v>0</v>
      </c>
      <c r="O26" s="119"/>
      <c r="P26" s="57"/>
      <c r="Q26" s="57"/>
      <c r="R26" s="104">
        <f>SUM(R27:R27)</f>
        <v>0</v>
      </c>
      <c r="S26" s="119"/>
      <c r="T26" s="60"/>
      <c r="U26" s="60"/>
      <c r="V26" s="120">
        <f>SUM(V27:V27)</f>
        <v>0</v>
      </c>
      <c r="W26" s="119"/>
      <c r="X26" s="57"/>
      <c r="Y26" s="57"/>
      <c r="Z26" s="104">
        <f>SUM(Z27:Z27)</f>
        <v>0</v>
      </c>
      <c r="AA26" s="137"/>
      <c r="AB26" s="89"/>
      <c r="AC26" s="136">
        <f t="shared" ref="AC26:AC31" si="25">J26+N26+R26+V26+Z26</f>
        <v>0</v>
      </c>
    </row>
    <row r="27" spans="1:29" s="9" customFormat="1" x14ac:dyDescent="0.2">
      <c r="A27" s="3"/>
      <c r="B27" s="3"/>
      <c r="C27" s="10"/>
      <c r="D27" s="10"/>
      <c r="E27" s="11"/>
      <c r="F27" s="152"/>
      <c r="G27" s="118"/>
      <c r="H27" s="156"/>
      <c r="I27" s="17"/>
      <c r="J27" s="102"/>
      <c r="K27" s="118"/>
      <c r="L27" s="23"/>
      <c r="M27" s="23"/>
      <c r="N27" s="115"/>
      <c r="O27" s="118"/>
      <c r="P27" s="17"/>
      <c r="Q27" s="17"/>
      <c r="R27" s="102"/>
      <c r="S27" s="118"/>
      <c r="T27" s="23"/>
      <c r="U27" s="23"/>
      <c r="V27" s="115"/>
      <c r="W27" s="118"/>
      <c r="X27" s="17"/>
      <c r="Y27" s="17"/>
      <c r="Z27" s="102"/>
      <c r="AA27" s="138"/>
      <c r="AB27" s="33"/>
      <c r="AC27" s="132"/>
    </row>
    <row r="28" spans="1:29" s="69" customFormat="1" x14ac:dyDescent="0.2">
      <c r="A28" s="78" t="s">
        <v>17</v>
      </c>
      <c r="B28" s="78"/>
      <c r="C28" s="67"/>
      <c r="D28" s="67"/>
      <c r="E28" s="68"/>
      <c r="F28" s="151"/>
      <c r="G28" s="119"/>
      <c r="H28" s="163"/>
      <c r="I28" s="57"/>
      <c r="J28" s="104">
        <f>SUM(J29:J30)</f>
        <v>0</v>
      </c>
      <c r="K28" s="119"/>
      <c r="L28" s="60" t="s">
        <v>0</v>
      </c>
      <c r="M28" s="60"/>
      <c r="N28" s="120">
        <f>SUM(N29:N30)</f>
        <v>0</v>
      </c>
      <c r="O28" s="119"/>
      <c r="P28" s="57" t="s">
        <v>0</v>
      </c>
      <c r="Q28" s="57"/>
      <c r="R28" s="104">
        <f>SUM(R29:R30)</f>
        <v>0</v>
      </c>
      <c r="S28" s="119"/>
      <c r="T28" s="59"/>
      <c r="U28" s="59"/>
      <c r="V28" s="120">
        <f>SUM(V29:V30)</f>
        <v>0</v>
      </c>
      <c r="W28" s="119"/>
      <c r="X28" s="57"/>
      <c r="Y28" s="57" t="s">
        <v>0</v>
      </c>
      <c r="Z28" s="104">
        <f>SUM(Z29:Z30)</f>
        <v>0</v>
      </c>
      <c r="AA28" s="180"/>
      <c r="AB28" s="61"/>
      <c r="AC28" s="136">
        <f t="shared" si="25"/>
        <v>0</v>
      </c>
    </row>
    <row r="29" spans="1:29" s="9" customFormat="1" x14ac:dyDescent="0.2">
      <c r="A29" s="3"/>
      <c r="B29" s="3"/>
      <c r="C29" s="10"/>
      <c r="D29" s="10"/>
      <c r="E29" s="11"/>
      <c r="F29" s="152"/>
      <c r="G29" s="118"/>
      <c r="H29" s="156"/>
      <c r="I29" s="164"/>
      <c r="J29" s="102"/>
      <c r="K29" s="118"/>
      <c r="L29" s="23"/>
      <c r="M29" s="23"/>
      <c r="N29" s="115"/>
      <c r="O29" s="118"/>
      <c r="P29" s="17"/>
      <c r="Q29" s="17"/>
      <c r="R29" s="102"/>
      <c r="S29" s="118"/>
      <c r="T29" s="127"/>
      <c r="U29" s="23"/>
      <c r="V29" s="115"/>
      <c r="W29" s="118"/>
      <c r="X29" s="17"/>
      <c r="Y29" s="17"/>
      <c r="Z29" s="102"/>
      <c r="AA29" s="138"/>
      <c r="AB29" s="33"/>
      <c r="AC29" s="132">
        <f t="shared" si="25"/>
        <v>0</v>
      </c>
    </row>
    <row r="30" spans="1:29" s="9" customFormat="1" x14ac:dyDescent="0.2">
      <c r="A30" s="7"/>
      <c r="B30" s="7"/>
      <c r="C30" s="10"/>
      <c r="D30" s="10"/>
      <c r="E30" s="11"/>
      <c r="F30" s="152"/>
      <c r="G30" s="118"/>
      <c r="H30" s="156"/>
      <c r="I30" s="17"/>
      <c r="J30" s="102"/>
      <c r="K30" s="118"/>
      <c r="L30" s="23"/>
      <c r="M30" s="23"/>
      <c r="N30" s="115"/>
      <c r="O30" s="118"/>
      <c r="P30" s="17"/>
      <c r="Q30" s="17"/>
      <c r="R30" s="102"/>
      <c r="S30" s="118"/>
      <c r="T30" s="23"/>
      <c r="U30" s="23"/>
      <c r="V30" s="115"/>
      <c r="W30" s="118"/>
      <c r="X30" s="17"/>
      <c r="Y30" s="17"/>
      <c r="Z30" s="102"/>
      <c r="AA30" s="138"/>
      <c r="AB30" s="33"/>
      <c r="AC30" s="132"/>
    </row>
    <row r="31" spans="1:29" s="69" customFormat="1" x14ac:dyDescent="0.2">
      <c r="A31" s="78" t="s">
        <v>18</v>
      </c>
      <c r="B31" s="78"/>
      <c r="C31" s="72" t="s">
        <v>0</v>
      </c>
      <c r="D31" s="72"/>
      <c r="E31" s="78"/>
      <c r="F31" s="149"/>
      <c r="G31" s="119"/>
      <c r="H31" s="163"/>
      <c r="I31" s="57"/>
      <c r="J31" s="104">
        <f>SUM(J32:J32)</f>
        <v>0</v>
      </c>
      <c r="K31" s="119"/>
      <c r="L31" s="60"/>
      <c r="M31" s="60"/>
      <c r="N31" s="120">
        <f>SUM(N32:N32)</f>
        <v>0</v>
      </c>
      <c r="O31" s="119"/>
      <c r="P31" s="57"/>
      <c r="Q31" s="57"/>
      <c r="R31" s="104">
        <f>SUM(R32:R32)</f>
        <v>0</v>
      </c>
      <c r="S31" s="119"/>
      <c r="T31" s="60"/>
      <c r="U31" s="60"/>
      <c r="V31" s="120">
        <f>SUM(V32:V32)</f>
        <v>0</v>
      </c>
      <c r="W31" s="119"/>
      <c r="X31" s="57"/>
      <c r="Y31" s="57"/>
      <c r="Z31" s="104">
        <f>SUM(Z32:Z32)</f>
        <v>0</v>
      </c>
      <c r="AA31" s="137"/>
      <c r="AB31" s="89"/>
      <c r="AC31" s="136">
        <f t="shared" si="25"/>
        <v>0</v>
      </c>
    </row>
    <row r="32" spans="1:29" s="9" customFormat="1" x14ac:dyDescent="0.2">
      <c r="A32" s="3"/>
      <c r="B32" s="3"/>
      <c r="C32" s="6"/>
      <c r="D32" s="6"/>
      <c r="E32" s="3"/>
      <c r="F32" s="150"/>
      <c r="G32" s="118"/>
      <c r="H32" s="156"/>
      <c r="I32" s="17"/>
      <c r="J32" s="102"/>
      <c r="K32" s="118"/>
      <c r="L32" s="23"/>
      <c r="M32" s="23"/>
      <c r="N32" s="115"/>
      <c r="O32" s="118"/>
      <c r="P32" s="17"/>
      <c r="Q32" s="17"/>
      <c r="R32" s="102"/>
      <c r="S32" s="118"/>
      <c r="T32" s="23"/>
      <c r="U32" s="23"/>
      <c r="V32" s="115"/>
      <c r="W32" s="118"/>
      <c r="X32" s="17"/>
      <c r="Y32" s="17"/>
      <c r="Z32" s="102"/>
      <c r="AA32" s="138"/>
      <c r="AB32" s="33"/>
      <c r="AC32" s="132"/>
    </row>
    <row r="33" spans="1:29" s="69" customFormat="1" x14ac:dyDescent="0.2">
      <c r="A33" s="78" t="s">
        <v>19</v>
      </c>
      <c r="B33" s="78"/>
      <c r="C33" s="72" t="s">
        <v>0</v>
      </c>
      <c r="D33" s="72"/>
      <c r="E33" s="72"/>
      <c r="F33" s="184"/>
      <c r="G33" s="119"/>
      <c r="H33" s="179"/>
      <c r="I33" s="56"/>
      <c r="J33" s="104">
        <f>J34+J35</f>
        <v>0</v>
      </c>
      <c r="K33" s="119"/>
      <c r="L33" s="60"/>
      <c r="M33" s="60"/>
      <c r="N33" s="120">
        <f>N34+N35</f>
        <v>0</v>
      </c>
      <c r="O33" s="119"/>
      <c r="P33" s="57"/>
      <c r="Q33" s="57"/>
      <c r="R33" s="104">
        <f>R34+R35</f>
        <v>0</v>
      </c>
      <c r="S33" s="119"/>
      <c r="T33" s="59"/>
      <c r="U33" s="59"/>
      <c r="V33" s="120">
        <f>V34+V35</f>
        <v>0</v>
      </c>
      <c r="W33" s="119"/>
      <c r="X33" s="56"/>
      <c r="Y33" s="56"/>
      <c r="Z33" s="104">
        <f>Z34+Z35</f>
        <v>0</v>
      </c>
      <c r="AA33" s="180"/>
      <c r="AB33" s="61"/>
      <c r="AC33" s="136">
        <f>J33+N33+R33+V33+Z33</f>
        <v>0</v>
      </c>
    </row>
    <row r="34" spans="1:29" x14ac:dyDescent="0.2">
      <c r="A34" s="3" t="s">
        <v>20</v>
      </c>
      <c r="B34" s="3"/>
      <c r="C34" s="6"/>
      <c r="D34" s="6"/>
      <c r="E34" s="3"/>
      <c r="F34" s="150"/>
      <c r="G34" s="118"/>
      <c r="H34" s="156"/>
      <c r="I34" s="17"/>
      <c r="J34" s="102">
        <v>0</v>
      </c>
      <c r="K34" s="118"/>
      <c r="L34" s="23"/>
      <c r="M34" s="23"/>
      <c r="N34" s="115">
        <v>0</v>
      </c>
      <c r="O34" s="118"/>
      <c r="P34" s="17"/>
      <c r="Q34" s="17"/>
      <c r="R34" s="102">
        <v>0</v>
      </c>
      <c r="S34" s="118"/>
      <c r="T34" s="23"/>
      <c r="U34" s="23"/>
      <c r="V34" s="115">
        <v>0</v>
      </c>
      <c r="W34" s="118"/>
      <c r="X34" s="17"/>
      <c r="Y34" s="17"/>
      <c r="Z34" s="102">
        <v>0</v>
      </c>
      <c r="AA34" s="138"/>
      <c r="AB34" s="33"/>
      <c r="AC34" s="132">
        <f>J34+N34+R34+V34+Z34</f>
        <v>0</v>
      </c>
    </row>
    <row r="35" spans="1:29" x14ac:dyDescent="0.2">
      <c r="A35" s="3" t="s">
        <v>21</v>
      </c>
      <c r="B35" s="3"/>
      <c r="C35" s="6"/>
      <c r="D35" s="6"/>
      <c r="E35" s="3"/>
      <c r="F35" s="150"/>
      <c r="G35" s="118"/>
      <c r="H35" s="156"/>
      <c r="I35" s="17"/>
      <c r="J35" s="102">
        <v>0</v>
      </c>
      <c r="K35" s="118"/>
      <c r="L35" s="23"/>
      <c r="M35" s="23"/>
      <c r="N35" s="115">
        <v>0</v>
      </c>
      <c r="O35" s="118"/>
      <c r="P35" s="17"/>
      <c r="Q35" s="17"/>
      <c r="R35" s="102">
        <v>0</v>
      </c>
      <c r="S35" s="118"/>
      <c r="T35" s="23"/>
      <c r="U35" s="23"/>
      <c r="V35" s="115">
        <v>0</v>
      </c>
      <c r="W35" s="118"/>
      <c r="X35" s="17"/>
      <c r="Y35" s="17"/>
      <c r="Z35" s="102">
        <v>0</v>
      </c>
      <c r="AA35" s="138"/>
      <c r="AB35" s="33"/>
      <c r="AC35" s="132">
        <f>J35+N35+R35+V35+Z35</f>
        <v>0</v>
      </c>
    </row>
    <row r="36" spans="1:29" x14ac:dyDescent="0.2">
      <c r="A36" s="5"/>
      <c r="B36" s="5"/>
      <c r="C36" s="6"/>
      <c r="D36" s="6"/>
      <c r="E36" s="3"/>
      <c r="F36" s="150"/>
      <c r="G36" s="118"/>
      <c r="H36" s="156"/>
      <c r="I36" s="17"/>
      <c r="J36" s="102"/>
      <c r="K36" s="118"/>
      <c r="L36" s="23"/>
      <c r="M36" s="23"/>
      <c r="N36" s="115"/>
      <c r="O36" s="118"/>
      <c r="P36" s="17"/>
      <c r="Q36" s="17"/>
      <c r="R36" s="102"/>
      <c r="S36" s="118"/>
      <c r="T36" s="23"/>
      <c r="U36" s="23"/>
      <c r="V36" s="115"/>
      <c r="W36" s="118"/>
      <c r="X36" s="17"/>
      <c r="Y36" s="17"/>
      <c r="Z36" s="102"/>
      <c r="AA36" s="138"/>
      <c r="AB36" s="33"/>
      <c r="AC36" s="139"/>
    </row>
    <row r="37" spans="1:29" s="197" customFormat="1" ht="17.25" customHeight="1" x14ac:dyDescent="0.2">
      <c r="A37" s="93" t="s">
        <v>22</v>
      </c>
      <c r="B37" s="93"/>
      <c r="C37" s="92"/>
      <c r="D37" s="92"/>
      <c r="E37" s="93"/>
      <c r="F37" s="153"/>
      <c r="G37" s="196"/>
      <c r="H37" s="166"/>
      <c r="I37" s="92"/>
      <c r="J37" s="106">
        <f>SUM(J13+J24+J15+J19+J17+J26+J28+J31+J33)</f>
        <v>0</v>
      </c>
      <c r="K37" s="196"/>
      <c r="L37" s="92"/>
      <c r="M37" s="92"/>
      <c r="N37" s="124">
        <f>SUM(N13+N24+N15+N19+N17+N26+N28+N31+N33)</f>
        <v>0</v>
      </c>
      <c r="O37" s="196"/>
      <c r="P37" s="92" t="s">
        <v>0</v>
      </c>
      <c r="Q37" s="92" t="s">
        <v>0</v>
      </c>
      <c r="R37" s="106">
        <f>SUM(R13+R24+R15+R19+R17+R26+R28+R31+R33)</f>
        <v>0</v>
      </c>
      <c r="S37" s="196"/>
      <c r="T37" s="92" t="s">
        <v>0</v>
      </c>
      <c r="U37" s="92" t="s">
        <v>0</v>
      </c>
      <c r="V37" s="124">
        <f>SUM(V13+V24+V15+V19+V17+V26+V28+V31+V33)</f>
        <v>0</v>
      </c>
      <c r="W37" s="196"/>
      <c r="X37" s="92" t="s">
        <v>0</v>
      </c>
      <c r="Y37" s="92" t="s">
        <v>0</v>
      </c>
      <c r="Z37" s="106">
        <f>SUM(Z13+Z24+Z15+Z19+Z17+Z26+Z28+Z31+Z33)</f>
        <v>0</v>
      </c>
      <c r="AA37" s="140"/>
      <c r="AB37" s="93"/>
      <c r="AC37" s="124">
        <f>SUM(J37+N37+R37+V37+Z37)</f>
        <v>0</v>
      </c>
    </row>
    <row r="38" spans="1:29" s="69" customFormat="1" x14ac:dyDescent="0.2">
      <c r="A38" s="68" t="s">
        <v>34</v>
      </c>
      <c r="B38" s="68"/>
      <c r="C38" s="62"/>
      <c r="D38" s="62"/>
      <c r="E38" s="68"/>
      <c r="F38" s="151"/>
      <c r="G38" s="181"/>
      <c r="H38" s="163"/>
      <c r="I38" s="57"/>
      <c r="J38" s="104">
        <f>J37-J15-J26-J31-J33</f>
        <v>0</v>
      </c>
      <c r="K38" s="181"/>
      <c r="L38" s="60"/>
      <c r="M38" s="60"/>
      <c r="N38" s="120">
        <f>N37-N15-N26-N31-N33</f>
        <v>0</v>
      </c>
      <c r="O38" s="181"/>
      <c r="P38" s="57"/>
      <c r="Q38" s="57"/>
      <c r="R38" s="104">
        <f>R37-R15-R26-R31-R33</f>
        <v>0</v>
      </c>
      <c r="S38" s="181"/>
      <c r="T38" s="60"/>
      <c r="U38" s="60"/>
      <c r="V38" s="120">
        <f>V37-V15-V26-V31-V33</f>
        <v>0</v>
      </c>
      <c r="W38" s="181"/>
      <c r="X38" s="57"/>
      <c r="Y38" s="57"/>
      <c r="Z38" s="104">
        <f>Z37-Z15-Z26-Z31-Z33</f>
        <v>0</v>
      </c>
      <c r="AA38" s="137"/>
      <c r="AB38" s="89"/>
      <c r="AC38" s="136">
        <f>SUM(J38:Z38)</f>
        <v>0</v>
      </c>
    </row>
    <row r="39" spans="1:29" s="69" customFormat="1" ht="15.75" thickBot="1" x14ac:dyDescent="0.25">
      <c r="A39" s="68" t="s">
        <v>23</v>
      </c>
      <c r="B39" s="218">
        <v>0.5</v>
      </c>
      <c r="D39" s="96"/>
      <c r="E39" s="68"/>
      <c r="F39" s="151"/>
      <c r="G39" s="329"/>
      <c r="H39" s="167"/>
      <c r="I39" s="168"/>
      <c r="J39" s="182">
        <f>J38*B39</f>
        <v>0</v>
      </c>
      <c r="K39" s="329"/>
      <c r="L39" s="125"/>
      <c r="M39" s="125"/>
      <c r="N39" s="126">
        <f>ROUND((N38*$B$39),0)</f>
        <v>0</v>
      </c>
      <c r="O39" s="329"/>
      <c r="P39" s="168" t="s">
        <v>14</v>
      </c>
      <c r="Q39" s="168" t="s">
        <v>0</v>
      </c>
      <c r="R39" s="182">
        <f>R38*J39</f>
        <v>0</v>
      </c>
      <c r="S39" s="329"/>
      <c r="T39" s="125" t="s">
        <v>14</v>
      </c>
      <c r="U39" s="125" t="s">
        <v>0</v>
      </c>
      <c r="V39" s="126">
        <f>ROUND((V38*$B$39),0)</f>
        <v>0</v>
      </c>
      <c r="W39" s="329"/>
      <c r="X39" s="168" t="s">
        <v>14</v>
      </c>
      <c r="Y39" s="168" t="s">
        <v>0</v>
      </c>
      <c r="Z39" s="182">
        <f>Z38*R39</f>
        <v>0</v>
      </c>
      <c r="AA39" s="141"/>
      <c r="AB39" s="142"/>
      <c r="AC39" s="143">
        <f>SUM(J39:Z39)</f>
        <v>0</v>
      </c>
    </row>
    <row r="40" spans="1:29" s="197" customFormat="1" ht="15" thickBot="1" x14ac:dyDescent="0.25">
      <c r="A40" s="294" t="s">
        <v>24</v>
      </c>
      <c r="B40" s="294"/>
      <c r="C40" s="295"/>
      <c r="D40" s="295"/>
      <c r="E40" s="294"/>
      <c r="F40" s="296"/>
      <c r="G40" s="327"/>
      <c r="H40" s="325"/>
      <c r="I40" s="97"/>
      <c r="J40" s="323">
        <f>J37+J39</f>
        <v>0</v>
      </c>
      <c r="K40" s="320"/>
      <c r="L40" s="98"/>
      <c r="M40" s="98"/>
      <c r="N40" s="324">
        <f>N37+N39</f>
        <v>0</v>
      </c>
      <c r="O40" s="320"/>
      <c r="P40" s="97"/>
      <c r="Q40" s="97"/>
      <c r="R40" s="323">
        <f>R37+R39</f>
        <v>0</v>
      </c>
      <c r="S40" s="320"/>
      <c r="T40" s="98"/>
      <c r="U40" s="98"/>
      <c r="V40" s="324">
        <f>V37+V39</f>
        <v>0</v>
      </c>
      <c r="W40" s="320"/>
      <c r="X40" s="97"/>
      <c r="Y40" s="97"/>
      <c r="Z40" s="323">
        <f>Z37+Z39</f>
        <v>0</v>
      </c>
      <c r="AA40" s="322"/>
      <c r="AB40" s="99"/>
      <c r="AC40" s="100">
        <f>SUM(J40:Z40)</f>
        <v>0</v>
      </c>
    </row>
    <row r="41" spans="1:29" ht="13.5" thickTop="1" x14ac:dyDescent="0.2"/>
    <row r="42" spans="1:29" x14ac:dyDescent="0.2">
      <c r="A42" s="26"/>
      <c r="B42" s="26"/>
    </row>
  </sheetData>
  <mergeCells count="6">
    <mergeCell ref="G5:J5"/>
    <mergeCell ref="AA5:AC5"/>
    <mergeCell ref="K5:N5"/>
    <mergeCell ref="O5:R5"/>
    <mergeCell ref="S5:V5"/>
    <mergeCell ref="W5:Z5"/>
  </mergeCells>
  <pageMargins left="0.7" right="0.7" top="0.75" bottom="0.75" header="0.3" footer="0.3"/>
  <pageSetup scale="44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72"/>
  <sheetViews>
    <sheetView topLeftCell="A7" workbookViewId="0">
      <selection activeCell="C5" sqref="C5"/>
    </sheetView>
  </sheetViews>
  <sheetFormatPr defaultColWidth="9.140625" defaultRowHeight="14.25" x14ac:dyDescent="0.2"/>
  <cols>
    <col min="1" max="1" width="3.28515625" style="101" customWidth="1"/>
    <col min="2" max="2" width="39.42578125" style="185" bestFit="1" customWidth="1"/>
    <col min="3" max="7" width="11.28515625" style="185" customWidth="1"/>
    <col min="8" max="16384" width="9.140625" style="185"/>
  </cols>
  <sheetData>
    <row r="1" spans="1:12" s="187" customFormat="1" ht="15.75" x14ac:dyDescent="0.25">
      <c r="A1" s="220" t="s">
        <v>52</v>
      </c>
    </row>
    <row r="2" spans="1:12" s="187" customFormat="1" ht="15.75" x14ac:dyDescent="0.25">
      <c r="A2" s="220"/>
    </row>
    <row r="3" spans="1:12" s="198" customFormat="1" ht="15.75" thickBot="1" x14ac:dyDescent="0.3">
      <c r="A3" s="251"/>
      <c r="C3" s="202" t="s">
        <v>28</v>
      </c>
      <c r="D3" s="202" t="s">
        <v>2</v>
      </c>
      <c r="E3" s="202" t="s">
        <v>3</v>
      </c>
      <c r="F3" s="202" t="s">
        <v>26</v>
      </c>
      <c r="G3" s="202" t="s">
        <v>4</v>
      </c>
      <c r="H3" s="202" t="s">
        <v>11</v>
      </c>
    </row>
    <row r="4" spans="1:12" s="101" customFormat="1" x14ac:dyDescent="0.2">
      <c r="A4" s="101">
        <v>1</v>
      </c>
      <c r="B4" s="101" t="str">
        <f>Budget!A41</f>
        <v>-</v>
      </c>
    </row>
    <row r="5" spans="1:12" x14ac:dyDescent="0.2">
      <c r="B5" s="185" t="str">
        <f>Budget!A42</f>
        <v xml:space="preserve">   Direct</v>
      </c>
      <c r="C5" s="201">
        <f>Budget!K42</f>
        <v>0</v>
      </c>
      <c r="D5" s="201">
        <f>Budget!O42</f>
        <v>0</v>
      </c>
      <c r="E5" s="201">
        <f>Budget!S42</f>
        <v>0</v>
      </c>
      <c r="F5" s="201">
        <f>Budget!W42</f>
        <v>0</v>
      </c>
      <c r="G5" s="201">
        <f>Budget!AA42</f>
        <v>0</v>
      </c>
      <c r="H5" s="203">
        <f>SUM(C5:G5)</f>
        <v>0</v>
      </c>
    </row>
    <row r="6" spans="1:12" ht="15" thickBot="1" x14ac:dyDescent="0.25">
      <c r="B6" s="185" t="str">
        <f>Budget!A43</f>
        <v xml:space="preserve">   F&amp;A</v>
      </c>
      <c r="C6" s="209">
        <f>Budget!K43</f>
        <v>0</v>
      </c>
      <c r="D6" s="209">
        <f>Budget!O43</f>
        <v>0</v>
      </c>
      <c r="E6" s="209">
        <f>Budget!S43</f>
        <v>0</v>
      </c>
      <c r="F6" s="209">
        <f>Budget!W43</f>
        <v>0</v>
      </c>
      <c r="G6" s="209">
        <f>Budget!AA43</f>
        <v>0</v>
      </c>
      <c r="H6" s="210">
        <f t="shared" ref="H6:H7" si="0">SUM(C6:G6)</f>
        <v>0</v>
      </c>
    </row>
    <row r="7" spans="1:12" ht="15" thickBot="1" x14ac:dyDescent="0.25">
      <c r="B7" s="200" t="s">
        <v>11</v>
      </c>
      <c r="C7" s="211">
        <f>SUM(C5:C6)</f>
        <v>0</v>
      </c>
      <c r="D7" s="211">
        <f t="shared" ref="D7:G7" si="1">SUM(D5:D6)</f>
        <v>0</v>
      </c>
      <c r="E7" s="211">
        <f t="shared" si="1"/>
        <v>0</v>
      </c>
      <c r="F7" s="211">
        <f t="shared" si="1"/>
        <v>0</v>
      </c>
      <c r="G7" s="211">
        <f t="shared" si="1"/>
        <v>0</v>
      </c>
      <c r="H7" s="100">
        <f t="shared" si="0"/>
        <v>0</v>
      </c>
      <c r="L7" s="199"/>
    </row>
    <row r="8" spans="1:12" ht="15.75" thickTop="1" thickBot="1" x14ac:dyDescent="0.25">
      <c r="B8" s="186"/>
      <c r="L8" s="199"/>
    </row>
    <row r="9" spans="1:12" ht="18" customHeight="1" thickBot="1" x14ac:dyDescent="0.25">
      <c r="B9" s="208" t="s">
        <v>50</v>
      </c>
      <c r="C9" s="205">
        <f>IF(C7&gt;25000,25000,C7)</f>
        <v>0</v>
      </c>
      <c r="D9" s="206">
        <f>IF(C9=25000,0,IF(C7+D7&lt;25000,D7,25000-C9))</f>
        <v>0</v>
      </c>
      <c r="E9" s="206">
        <f>IF(D9+C9=25000,0,IF(D7+E7+C7&lt;25000,E7,25000-D9-C9))</f>
        <v>0</v>
      </c>
      <c r="F9" s="206">
        <f>IF(E9+D9+C9=25000,0,IF(E7+F7+D7+C7&lt;25000,F7,25000-E9-D9-C9))</f>
        <v>0</v>
      </c>
      <c r="G9" s="207">
        <f>IF(F9+E9+D9+C7=25000,0,IF(F7+G7+E7+D7+C9&lt;25000,G7,25000-F9-E9-D9-C9))</f>
        <v>0</v>
      </c>
      <c r="H9" s="204">
        <f>SUM(C9:G9)</f>
        <v>0</v>
      </c>
    </row>
    <row r="10" spans="1:12" x14ac:dyDescent="0.2">
      <c r="K10" s="199"/>
    </row>
    <row r="11" spans="1:12" s="101" customFormat="1" x14ac:dyDescent="0.2">
      <c r="A11" s="101">
        <v>2</v>
      </c>
      <c r="B11" s="101" t="str">
        <f>Budget!A45</f>
        <v>-</v>
      </c>
    </row>
    <row r="12" spans="1:12" x14ac:dyDescent="0.2">
      <c r="B12" s="185" t="str">
        <f>Budget!A46</f>
        <v xml:space="preserve">   Direct</v>
      </c>
      <c r="C12" s="201">
        <f>Budget!K46</f>
        <v>0</v>
      </c>
      <c r="D12" s="201">
        <f>Budget!O46</f>
        <v>0</v>
      </c>
      <c r="E12" s="201">
        <f>Budget!S46</f>
        <v>0</v>
      </c>
      <c r="F12" s="201">
        <f>Budget!W46</f>
        <v>0</v>
      </c>
      <c r="G12" s="201">
        <f>Budget!AA46</f>
        <v>0</v>
      </c>
      <c r="H12" s="203">
        <f>SUM(C12:G12)</f>
        <v>0</v>
      </c>
    </row>
    <row r="13" spans="1:12" ht="15" thickBot="1" x14ac:dyDescent="0.25">
      <c r="B13" s="185" t="str">
        <f>Budget!A47</f>
        <v xml:space="preserve">   F&amp;A</v>
      </c>
      <c r="C13" s="209">
        <f>Budget!K47</f>
        <v>0</v>
      </c>
      <c r="D13" s="209">
        <f>Budget!O47</f>
        <v>0</v>
      </c>
      <c r="E13" s="209">
        <f>Budget!S47</f>
        <v>0</v>
      </c>
      <c r="F13" s="209">
        <f>Budget!W47</f>
        <v>0</v>
      </c>
      <c r="G13" s="209">
        <f>Budget!AA47</f>
        <v>0</v>
      </c>
      <c r="H13" s="210">
        <f t="shared" ref="H13:H14" si="2">SUM(C13:G13)</f>
        <v>0</v>
      </c>
    </row>
    <row r="14" spans="1:12" ht="15" thickBot="1" x14ac:dyDescent="0.25">
      <c r="B14" s="200" t="s">
        <v>11</v>
      </c>
      <c r="C14" s="211">
        <f>SUM(C12:C13)</f>
        <v>0</v>
      </c>
      <c r="D14" s="211">
        <f t="shared" ref="D14" si="3">SUM(D12:D13)</f>
        <v>0</v>
      </c>
      <c r="E14" s="211">
        <f t="shared" ref="E14" si="4">SUM(E12:E13)</f>
        <v>0</v>
      </c>
      <c r="F14" s="211">
        <f t="shared" ref="F14" si="5">SUM(F12:F13)</f>
        <v>0</v>
      </c>
      <c r="G14" s="211">
        <f t="shared" ref="G14" si="6">SUM(G12:G13)</f>
        <v>0</v>
      </c>
      <c r="H14" s="100">
        <f t="shared" si="2"/>
        <v>0</v>
      </c>
    </row>
    <row r="15" spans="1:12" ht="15.75" thickTop="1" thickBot="1" x14ac:dyDescent="0.25">
      <c r="B15" s="186"/>
    </row>
    <row r="16" spans="1:12" ht="18" customHeight="1" thickBot="1" x14ac:dyDescent="0.25">
      <c r="B16" s="208" t="s">
        <v>50</v>
      </c>
      <c r="C16" s="205">
        <f>IF(C14&gt;25000,25000,C14)</f>
        <v>0</v>
      </c>
      <c r="D16" s="206">
        <f>IF(C16=25000,0,IF(C14+D14&lt;25000,D14,25000-C16))</f>
        <v>0</v>
      </c>
      <c r="E16" s="206">
        <f>IF(D16+C16=25000,0,IF(D14+E14+C14&lt;25000,E14,25000-D16-C16))</f>
        <v>0</v>
      </c>
      <c r="F16" s="206">
        <f>IF(E16+D16+C16=25000,0,IF(E14+F14+D14+C14&lt;25000,F14,25000-E16-D16-C16))</f>
        <v>0</v>
      </c>
      <c r="G16" s="207">
        <f>IF(F16+E16+D16+C14=25000,0,IF(F14+G14+E14+D14+C16&lt;25000,G14,25000-F16-E16-D16-C16))</f>
        <v>0</v>
      </c>
      <c r="H16" s="204">
        <f>SUM(C16:G16)</f>
        <v>0</v>
      </c>
    </row>
    <row r="18" spans="1:9" s="101" customFormat="1" x14ac:dyDescent="0.2">
      <c r="A18" s="101">
        <v>3</v>
      </c>
      <c r="B18" s="101" t="str">
        <f>Budget!A49</f>
        <v xml:space="preserve">PI:  </v>
      </c>
    </row>
    <row r="19" spans="1:9" x14ac:dyDescent="0.2">
      <c r="B19" s="185" t="str">
        <f>Budget!A50</f>
        <v xml:space="preserve">   Direct</v>
      </c>
      <c r="C19" s="201">
        <f>Budget!K50</f>
        <v>0</v>
      </c>
      <c r="D19" s="201">
        <f>Budget!O50</f>
        <v>0</v>
      </c>
      <c r="E19" s="201">
        <f>Budget!S50</f>
        <v>0</v>
      </c>
      <c r="F19" s="201">
        <f>Budget!W50</f>
        <v>0</v>
      </c>
      <c r="G19" s="201">
        <f>Budget!AA50</f>
        <v>0</v>
      </c>
      <c r="H19" s="203">
        <f>SUM(C19:G19)</f>
        <v>0</v>
      </c>
    </row>
    <row r="20" spans="1:9" ht="15" thickBot="1" x14ac:dyDescent="0.25">
      <c r="B20" s="185" t="str">
        <f>Budget!A51</f>
        <v xml:space="preserve">   F&amp;A</v>
      </c>
      <c r="C20" s="201">
        <f>Budget!K51</f>
        <v>0</v>
      </c>
      <c r="D20" s="209">
        <f>Budget!O51</f>
        <v>0</v>
      </c>
      <c r="E20" s="201">
        <f>Budget!S51</f>
        <v>0</v>
      </c>
      <c r="F20" s="201">
        <f>Budget!W51</f>
        <v>0</v>
      </c>
      <c r="G20" s="201">
        <f>Budget!AA51</f>
        <v>0</v>
      </c>
      <c r="H20" s="210">
        <f t="shared" ref="H20:H21" si="7">SUM(C20:G20)</f>
        <v>0</v>
      </c>
    </row>
    <row r="21" spans="1:9" ht="15" thickBot="1" x14ac:dyDescent="0.25">
      <c r="B21" s="200" t="s">
        <v>11</v>
      </c>
      <c r="C21" s="211">
        <f>SUM(C19:C20)</f>
        <v>0</v>
      </c>
      <c r="D21" s="211">
        <f t="shared" ref="D21" si="8">SUM(D19:D20)</f>
        <v>0</v>
      </c>
      <c r="E21" s="211">
        <f t="shared" ref="E21" si="9">SUM(E19:E20)</f>
        <v>0</v>
      </c>
      <c r="F21" s="211">
        <f t="shared" ref="F21" si="10">SUM(F19:F20)</f>
        <v>0</v>
      </c>
      <c r="G21" s="211">
        <f t="shared" ref="G21" si="11">SUM(G19:G20)</f>
        <v>0</v>
      </c>
      <c r="H21" s="100">
        <f t="shared" si="7"/>
        <v>0</v>
      </c>
    </row>
    <row r="22" spans="1:9" ht="15.75" thickTop="1" thickBot="1" x14ac:dyDescent="0.25">
      <c r="B22" s="186"/>
    </row>
    <row r="23" spans="1:9" ht="18" customHeight="1" thickBot="1" x14ac:dyDescent="0.25">
      <c r="B23" s="208" t="s">
        <v>50</v>
      </c>
      <c r="C23" s="205">
        <f>IF(C21&gt;25000,25000,C21)</f>
        <v>0</v>
      </c>
      <c r="D23" s="206">
        <f>IF(C23=25000,0,IF(C21+D21&lt;25000,D21,25000-C23))</f>
        <v>0</v>
      </c>
      <c r="E23" s="206">
        <f>IF(D23+C23=25000,0,IF(D21+E21+C21&lt;25000,E21,25000-D23-C23))</f>
        <v>0</v>
      </c>
      <c r="F23" s="206">
        <f>IF(E23+D23+C23=25000,0,IF(E21+F21+D21+C21&lt;25000,F21,25000-E23-D23-C23))</f>
        <v>0</v>
      </c>
      <c r="G23" s="207">
        <f>IF(F23+E23+D23+C21=25000,0,IF(F21+G21+E21+D21+C23&lt;25000,G21,25000-F23-E23-D23-C23))</f>
        <v>0</v>
      </c>
      <c r="H23" s="204">
        <f>SUM(C23:G23)</f>
        <v>0</v>
      </c>
    </row>
    <row r="24" spans="1:9" x14ac:dyDescent="0.2">
      <c r="B24" s="186"/>
    </row>
    <row r="25" spans="1:9" x14ac:dyDescent="0.2">
      <c r="A25" s="101">
        <v>4</v>
      </c>
      <c r="B25" s="101" t="str">
        <f>Budget!A53</f>
        <v>-</v>
      </c>
      <c r="C25" s="101"/>
      <c r="D25" s="101"/>
      <c r="E25" s="101"/>
      <c r="F25" s="101"/>
      <c r="G25" s="101"/>
      <c r="H25" s="101"/>
      <c r="I25" s="212"/>
    </row>
    <row r="26" spans="1:9" s="101" customFormat="1" x14ac:dyDescent="0.2">
      <c r="B26" s="185" t="str">
        <f>Budget!A54</f>
        <v xml:space="preserve">   Direct</v>
      </c>
      <c r="C26" s="201">
        <f>Budget!K54</f>
        <v>0</v>
      </c>
      <c r="D26" s="201">
        <f>Budget!O54</f>
        <v>0</v>
      </c>
      <c r="E26" s="201">
        <f>Budget!S54</f>
        <v>0</v>
      </c>
      <c r="F26" s="201">
        <f>Budget!W54</f>
        <v>0</v>
      </c>
      <c r="G26" s="201">
        <f>Budget!AA54</f>
        <v>0</v>
      </c>
      <c r="H26" s="203">
        <f>SUM(C26:G26)</f>
        <v>0</v>
      </c>
      <c r="I26" s="213"/>
    </row>
    <row r="27" spans="1:9" ht="15" thickBot="1" x14ac:dyDescent="0.25">
      <c r="B27" s="185" t="str">
        <f>Budget!A55</f>
        <v xml:space="preserve">   F&amp;A</v>
      </c>
      <c r="C27" s="201">
        <f>Budget!K55</f>
        <v>0</v>
      </c>
      <c r="D27" s="201">
        <f>Budget!O55</f>
        <v>0</v>
      </c>
      <c r="E27" s="201">
        <f>Budget!S55</f>
        <v>0</v>
      </c>
      <c r="F27" s="201">
        <f>Budget!W55</f>
        <v>0</v>
      </c>
      <c r="G27" s="201">
        <f>Budget!AA55</f>
        <v>0</v>
      </c>
      <c r="H27" s="210">
        <f t="shared" ref="H27:H28" si="12">SUM(C27:G27)</f>
        <v>0</v>
      </c>
      <c r="I27" s="214"/>
    </row>
    <row r="28" spans="1:9" ht="15" thickBot="1" x14ac:dyDescent="0.25">
      <c r="B28" s="200" t="s">
        <v>11</v>
      </c>
      <c r="C28" s="211">
        <f>SUM(C26:C27)</f>
        <v>0</v>
      </c>
      <c r="D28" s="211">
        <f t="shared" ref="D28:G28" si="13">SUM(D26:D27)</f>
        <v>0</v>
      </c>
      <c r="E28" s="211">
        <f t="shared" si="13"/>
        <v>0</v>
      </c>
      <c r="F28" s="211">
        <f t="shared" si="13"/>
        <v>0</v>
      </c>
      <c r="G28" s="211">
        <f t="shared" si="13"/>
        <v>0</v>
      </c>
      <c r="H28" s="100">
        <f t="shared" si="12"/>
        <v>0</v>
      </c>
      <c r="I28" s="214"/>
    </row>
    <row r="29" spans="1:9" ht="15.75" thickTop="1" thickBot="1" x14ac:dyDescent="0.25">
      <c r="B29" s="186"/>
      <c r="I29" s="214"/>
    </row>
    <row r="30" spans="1:9" ht="15" thickBot="1" x14ac:dyDescent="0.25">
      <c r="B30" s="208" t="s">
        <v>50</v>
      </c>
      <c r="C30" s="205">
        <f>IF(C28&gt;25000,25000,C28)</f>
        <v>0</v>
      </c>
      <c r="D30" s="206">
        <f>IF(C30=25000,0,IF(C28+D28&lt;25000,D28,25000-C30))</f>
        <v>0</v>
      </c>
      <c r="E30" s="206">
        <f>IF(D30+C30=25000,0,IF(D28+E28+C28&lt;25000,E28,25000-D30-C30))</f>
        <v>0</v>
      </c>
      <c r="F30" s="206">
        <f>IF(E30+D30+C30=25000,0,IF(E28+F28+D28+C28&lt;25000,F28,25000-E30-D30-C30))</f>
        <v>0</v>
      </c>
      <c r="G30" s="207">
        <f>IF(F30+E30+D30+C28=25000,0,IF(F28+G28+E28+D28+C30&lt;25000,G28,25000-F30-E30-D30-C30))</f>
        <v>0</v>
      </c>
      <c r="H30" s="204">
        <f>SUM(C30:G30)</f>
        <v>0</v>
      </c>
      <c r="I30" s="214"/>
    </row>
    <row r="31" spans="1:9" x14ac:dyDescent="0.2">
      <c r="B31" s="215"/>
      <c r="C31" s="217"/>
      <c r="D31" s="217"/>
      <c r="E31" s="217"/>
      <c r="F31" s="217"/>
      <c r="G31" s="217"/>
      <c r="H31" s="216"/>
      <c r="I31" s="214"/>
    </row>
    <row r="32" spans="1:9" x14ac:dyDescent="0.2">
      <c r="A32" s="101">
        <v>5</v>
      </c>
      <c r="B32" s="101" t="str">
        <f>Budget!A57</f>
        <v>-</v>
      </c>
      <c r="C32" s="101"/>
      <c r="D32" s="101"/>
      <c r="E32" s="101"/>
      <c r="F32" s="101"/>
      <c r="G32" s="101"/>
      <c r="H32" s="101"/>
      <c r="I32" s="212"/>
    </row>
    <row r="33" spans="1:9" x14ac:dyDescent="0.2">
      <c r="B33" s="185" t="str">
        <f>Budget!A58</f>
        <v xml:space="preserve">   Direct</v>
      </c>
      <c r="C33" s="201">
        <f>Budget!K58</f>
        <v>0</v>
      </c>
      <c r="D33" s="201">
        <f>Budget!O58</f>
        <v>0</v>
      </c>
      <c r="E33" s="201">
        <f>Budget!S58</f>
        <v>0</v>
      </c>
      <c r="F33" s="201">
        <f>Budget!W58</f>
        <v>0</v>
      </c>
      <c r="G33" s="201">
        <f>Budget!AA58</f>
        <v>0</v>
      </c>
      <c r="H33" s="203">
        <f>SUM(C33:G33)</f>
        <v>0</v>
      </c>
      <c r="I33" s="212"/>
    </row>
    <row r="34" spans="1:9" ht="15" thickBot="1" x14ac:dyDescent="0.25">
      <c r="B34" s="185" t="str">
        <f>Budget!A59</f>
        <v xml:space="preserve">   F&amp;A</v>
      </c>
      <c r="C34" s="201">
        <f>Budget!K59</f>
        <v>0</v>
      </c>
      <c r="D34" s="201">
        <f>Budget!O59</f>
        <v>0</v>
      </c>
      <c r="E34" s="201">
        <f>Budget!S59</f>
        <v>0</v>
      </c>
      <c r="F34" s="201">
        <f>Budget!W59</f>
        <v>0</v>
      </c>
      <c r="G34" s="201">
        <f>Budget!AA59</f>
        <v>0</v>
      </c>
      <c r="H34" s="210">
        <f t="shared" ref="H34:H35" si="14">SUM(C34:G34)</f>
        <v>0</v>
      </c>
    </row>
    <row r="35" spans="1:9" ht="15" thickBot="1" x14ac:dyDescent="0.25">
      <c r="B35" s="200" t="s">
        <v>11</v>
      </c>
      <c r="C35" s="211">
        <f>SUM(C33:C34)</f>
        <v>0</v>
      </c>
      <c r="D35" s="211">
        <f t="shared" ref="D35:G35" si="15">SUM(D33:D34)</f>
        <v>0</v>
      </c>
      <c r="E35" s="211">
        <f t="shared" si="15"/>
        <v>0</v>
      </c>
      <c r="F35" s="211">
        <f t="shared" si="15"/>
        <v>0</v>
      </c>
      <c r="G35" s="211">
        <f t="shared" si="15"/>
        <v>0</v>
      </c>
      <c r="H35" s="100">
        <f t="shared" si="14"/>
        <v>0</v>
      </c>
    </row>
    <row r="36" spans="1:9" ht="15.75" thickTop="1" thickBot="1" x14ac:dyDescent="0.25">
      <c r="B36" s="186"/>
    </row>
    <row r="37" spans="1:9" ht="15" thickBot="1" x14ac:dyDescent="0.25">
      <c r="B37" s="208" t="s">
        <v>50</v>
      </c>
      <c r="C37" s="205">
        <f>IF(C35&gt;25000,25000,C35)</f>
        <v>0</v>
      </c>
      <c r="D37" s="206">
        <f>IF(C37=25000,0,IF(C35+D35&lt;25000,D35,25000-C37))</f>
        <v>0</v>
      </c>
      <c r="E37" s="206">
        <f>IF(D37+C37=25000,0,IF(D35+E35+C35&lt;25000,E35,25000-D37-C37))</f>
        <v>0</v>
      </c>
      <c r="F37" s="206">
        <f>IF(E37+D37+C37=25000,0,IF(E35+F35+D35+C35&lt;25000,F35,25000-E37-D37-C37))</f>
        <v>0</v>
      </c>
      <c r="G37" s="207">
        <f>IF(F37+E37+D37+C35=25000,0,IF(F35+G35+E35+D35+C37&lt;25000,G35,25000-F37-E37-D37-C37))</f>
        <v>0</v>
      </c>
      <c r="H37" s="204">
        <f>SUM(C37:G37)</f>
        <v>0</v>
      </c>
    </row>
    <row r="39" spans="1:9" x14ac:dyDescent="0.2">
      <c r="A39" s="101">
        <v>6</v>
      </c>
      <c r="B39" s="101" t="str">
        <f>Budget!A61</f>
        <v>-</v>
      </c>
      <c r="C39" s="101"/>
      <c r="D39" s="101"/>
      <c r="E39" s="101"/>
      <c r="F39" s="101"/>
      <c r="G39" s="101"/>
      <c r="H39" s="101"/>
    </row>
    <row r="40" spans="1:9" x14ac:dyDescent="0.2">
      <c r="B40" s="185" t="str">
        <f>Budget!A62</f>
        <v xml:space="preserve">   Direct</v>
      </c>
      <c r="C40" s="201">
        <f>Budget!K62</f>
        <v>0</v>
      </c>
      <c r="D40" s="201">
        <f>Budget!O62</f>
        <v>0</v>
      </c>
      <c r="E40" s="201">
        <f>Budget!S62</f>
        <v>0</v>
      </c>
      <c r="F40" s="201">
        <f>Budget!W62</f>
        <v>0</v>
      </c>
      <c r="G40" s="201">
        <f>Budget!AA62</f>
        <v>0</v>
      </c>
      <c r="H40" s="203">
        <f>SUM(C40:G40)</f>
        <v>0</v>
      </c>
    </row>
    <row r="41" spans="1:9" ht="15" thickBot="1" x14ac:dyDescent="0.25">
      <c r="B41" s="185" t="str">
        <f>Budget!A63</f>
        <v xml:space="preserve">   F&amp;A</v>
      </c>
      <c r="C41" s="201">
        <f>Budget!K63</f>
        <v>0</v>
      </c>
      <c r="D41" s="201">
        <f>Budget!O63</f>
        <v>0</v>
      </c>
      <c r="E41" s="201">
        <f>Budget!S63</f>
        <v>0</v>
      </c>
      <c r="F41" s="201">
        <f>Budget!W63</f>
        <v>0</v>
      </c>
      <c r="G41" s="201">
        <f>Budget!AA63</f>
        <v>0</v>
      </c>
      <c r="H41" s="210">
        <f t="shared" ref="H41:H42" si="16">SUM(C41:G41)</f>
        <v>0</v>
      </c>
    </row>
    <row r="42" spans="1:9" ht="15" thickBot="1" x14ac:dyDescent="0.25">
      <c r="B42" s="200" t="s">
        <v>11</v>
      </c>
      <c r="C42" s="211">
        <f>SUM(C40:C41)</f>
        <v>0</v>
      </c>
      <c r="D42" s="211">
        <f t="shared" ref="D42:G42" si="17">SUM(D40:D41)</f>
        <v>0</v>
      </c>
      <c r="E42" s="211">
        <f t="shared" si="17"/>
        <v>0</v>
      </c>
      <c r="F42" s="211">
        <f t="shared" si="17"/>
        <v>0</v>
      </c>
      <c r="G42" s="211">
        <f t="shared" si="17"/>
        <v>0</v>
      </c>
      <c r="H42" s="100">
        <f t="shared" si="16"/>
        <v>0</v>
      </c>
    </row>
    <row r="43" spans="1:9" ht="15.75" thickTop="1" thickBot="1" x14ac:dyDescent="0.25">
      <c r="B43" s="186"/>
    </row>
    <row r="44" spans="1:9" ht="15" thickBot="1" x14ac:dyDescent="0.25">
      <c r="B44" s="208" t="s">
        <v>50</v>
      </c>
      <c r="C44" s="205">
        <f>IF(C42&gt;25000,25000,C42)</f>
        <v>0</v>
      </c>
      <c r="D44" s="206">
        <f>IF(C44=25000,0,IF(C42+D42&lt;25000,D42,25000-C44))</f>
        <v>0</v>
      </c>
      <c r="E44" s="206">
        <f>IF(D44+C44=25000,0,IF(D42+E42+C42&lt;25000,E42,25000-D44-C44))</f>
        <v>0</v>
      </c>
      <c r="F44" s="206">
        <f>IF(E44+D44+C44=25000,0,IF(E42+F42+D42+C42&lt;25000,F42,25000-E44-D44-C44))</f>
        <v>0</v>
      </c>
      <c r="G44" s="207">
        <f>IF(F44+E44+D44+C42=25000,0,IF(F42+G42+E42+D42+C44&lt;25000,G42,25000-F44-E44-D44-C44))</f>
        <v>0</v>
      </c>
      <c r="H44" s="204">
        <f>SUM(C44:G44)</f>
        <v>0</v>
      </c>
    </row>
    <row r="46" spans="1:9" x14ac:dyDescent="0.2">
      <c r="A46" s="101">
        <v>7</v>
      </c>
      <c r="B46" s="101" t="str">
        <f>Budget!A65</f>
        <v>-</v>
      </c>
      <c r="C46" s="101"/>
      <c r="D46" s="101"/>
      <c r="E46" s="101"/>
      <c r="F46" s="101"/>
      <c r="G46" s="101"/>
      <c r="H46" s="101"/>
    </row>
    <row r="47" spans="1:9" x14ac:dyDescent="0.2">
      <c r="B47" s="185" t="str">
        <f>Budget!A66</f>
        <v xml:space="preserve">   Direct</v>
      </c>
      <c r="C47" s="201">
        <f>Budget!K66</f>
        <v>0</v>
      </c>
      <c r="D47" s="201">
        <f>Budget!O66</f>
        <v>0</v>
      </c>
      <c r="E47" s="201">
        <f>Budget!S66</f>
        <v>0</v>
      </c>
      <c r="F47" s="201">
        <f>Budget!W66</f>
        <v>0</v>
      </c>
      <c r="G47" s="201">
        <f>Budget!AA66</f>
        <v>0</v>
      </c>
      <c r="H47" s="203">
        <f>SUM(C47:G47)</f>
        <v>0</v>
      </c>
    </row>
    <row r="48" spans="1:9" ht="15" thickBot="1" x14ac:dyDescent="0.25">
      <c r="B48" s="185" t="str">
        <f>Budget!A67</f>
        <v xml:space="preserve">   F&amp;A</v>
      </c>
      <c r="C48" s="201">
        <f>Budget!K67</f>
        <v>0</v>
      </c>
      <c r="D48" s="201">
        <f>Budget!O67</f>
        <v>0</v>
      </c>
      <c r="E48" s="201">
        <f>Budget!S67</f>
        <v>0</v>
      </c>
      <c r="F48" s="201">
        <f>Budget!W67</f>
        <v>0</v>
      </c>
      <c r="G48" s="201">
        <f>Budget!AA67</f>
        <v>0</v>
      </c>
      <c r="H48" s="210">
        <f t="shared" ref="H48:H49" si="18">SUM(C48:G48)</f>
        <v>0</v>
      </c>
    </row>
    <row r="49" spans="1:8" ht="15" thickBot="1" x14ac:dyDescent="0.25">
      <c r="B49" s="200" t="s">
        <v>11</v>
      </c>
      <c r="C49" s="211">
        <f>SUM(C47:C48)</f>
        <v>0</v>
      </c>
      <c r="D49" s="211">
        <f t="shared" ref="D49:G49" si="19">SUM(D47:D48)</f>
        <v>0</v>
      </c>
      <c r="E49" s="211">
        <f t="shared" si="19"/>
        <v>0</v>
      </c>
      <c r="F49" s="211">
        <f t="shared" si="19"/>
        <v>0</v>
      </c>
      <c r="G49" s="211">
        <f t="shared" si="19"/>
        <v>0</v>
      </c>
      <c r="H49" s="100">
        <f t="shared" si="18"/>
        <v>0</v>
      </c>
    </row>
    <row r="50" spans="1:8" ht="15.75" thickTop="1" thickBot="1" x14ac:dyDescent="0.25">
      <c r="B50" s="186"/>
    </row>
    <row r="51" spans="1:8" ht="15" thickBot="1" x14ac:dyDescent="0.25">
      <c r="B51" s="208" t="s">
        <v>50</v>
      </c>
      <c r="C51" s="205">
        <f>IF(C49&gt;25000,25000,C49)</f>
        <v>0</v>
      </c>
      <c r="D51" s="206">
        <f>IF(C51=25000,0,IF(C49+D49&lt;25000,D49,25000-C51))</f>
        <v>0</v>
      </c>
      <c r="E51" s="206">
        <f>IF(D51+C51=25000,0,IF(D49+E49+C49&lt;25000,E49,25000-D51-C51))</f>
        <v>0</v>
      </c>
      <c r="F51" s="206">
        <f>IF(E51+D51+C51=25000,0,IF(E49+F49+D49+C49&lt;25000,F49,25000-E51-D51-C51))</f>
        <v>0</v>
      </c>
      <c r="G51" s="207">
        <f>IF(F51+E51+D51+C49=25000,0,IF(F49+G49+E49+D49+C51&lt;25000,G49,25000-F51-E51-D51-C51))</f>
        <v>0</v>
      </c>
      <c r="H51" s="204">
        <f>SUM(C51:G51)</f>
        <v>0</v>
      </c>
    </row>
    <row r="53" spans="1:8" x14ac:dyDescent="0.2">
      <c r="A53" s="101">
        <v>8</v>
      </c>
      <c r="B53" s="101" t="str">
        <f>Budget!A69</f>
        <v>-</v>
      </c>
      <c r="C53" s="101"/>
      <c r="D53" s="101"/>
      <c r="E53" s="101"/>
      <c r="F53" s="101"/>
      <c r="G53" s="101"/>
      <c r="H53" s="101"/>
    </row>
    <row r="54" spans="1:8" x14ac:dyDescent="0.2">
      <c r="B54" s="185" t="str">
        <f>Budget!A70</f>
        <v xml:space="preserve">   Direct</v>
      </c>
      <c r="C54" s="201">
        <f>Budget!K70</f>
        <v>0</v>
      </c>
      <c r="D54" s="201">
        <f>Budget!O70</f>
        <v>0</v>
      </c>
      <c r="E54" s="201">
        <f>Budget!S70</f>
        <v>0</v>
      </c>
      <c r="F54" s="201">
        <f>Budget!W70</f>
        <v>0</v>
      </c>
      <c r="G54" s="201">
        <f>Budget!AA70</f>
        <v>0</v>
      </c>
      <c r="H54" s="203">
        <f>SUM(C54:G54)</f>
        <v>0</v>
      </c>
    </row>
    <row r="55" spans="1:8" ht="15" thickBot="1" x14ac:dyDescent="0.25">
      <c r="B55" s="185" t="str">
        <f>Budget!A71</f>
        <v xml:space="preserve">   F&amp;A</v>
      </c>
      <c r="C55" s="201">
        <f>Budget!K71</f>
        <v>0</v>
      </c>
      <c r="D55" s="201">
        <f>Budget!O71</f>
        <v>0</v>
      </c>
      <c r="E55" s="201">
        <f>Budget!S71</f>
        <v>0</v>
      </c>
      <c r="F55" s="201">
        <f>Budget!W71</f>
        <v>0</v>
      </c>
      <c r="G55" s="201">
        <f>Budget!AA71</f>
        <v>0</v>
      </c>
      <c r="H55" s="210">
        <f t="shared" ref="H55:H56" si="20">SUM(C55:G55)</f>
        <v>0</v>
      </c>
    </row>
    <row r="56" spans="1:8" ht="15" thickBot="1" x14ac:dyDescent="0.25">
      <c r="B56" s="200" t="s">
        <v>11</v>
      </c>
      <c r="C56" s="211">
        <f>SUM(C54:C55)</f>
        <v>0</v>
      </c>
      <c r="D56" s="211">
        <f t="shared" ref="D56:G56" si="21">SUM(D54:D55)</f>
        <v>0</v>
      </c>
      <c r="E56" s="211">
        <f t="shared" si="21"/>
        <v>0</v>
      </c>
      <c r="F56" s="211">
        <f t="shared" si="21"/>
        <v>0</v>
      </c>
      <c r="G56" s="211">
        <f t="shared" si="21"/>
        <v>0</v>
      </c>
      <c r="H56" s="100">
        <f t="shared" si="20"/>
        <v>0</v>
      </c>
    </row>
    <row r="57" spans="1:8" ht="15.75" thickTop="1" thickBot="1" x14ac:dyDescent="0.25">
      <c r="B57" s="186"/>
    </row>
    <row r="58" spans="1:8" ht="15" thickBot="1" x14ac:dyDescent="0.25">
      <c r="B58" s="208" t="s">
        <v>50</v>
      </c>
      <c r="C58" s="205">
        <f>IF(C56&gt;25000,25000,C56)</f>
        <v>0</v>
      </c>
      <c r="D58" s="206">
        <f>IF(C58=25000,0,IF(C56+D56&lt;25000,D56,25000-C58))</f>
        <v>0</v>
      </c>
      <c r="E58" s="206">
        <f>IF(D58+C58=25000,0,IF(D56+E56+C56&lt;25000,E56,25000-D58-C58))</f>
        <v>0</v>
      </c>
      <c r="F58" s="206">
        <f>IF(E58+D58+C58=25000,0,IF(E56+F56+D56+C56&lt;25000,F56,25000-E58-D58-C58))</f>
        <v>0</v>
      </c>
      <c r="G58" s="207">
        <f>IF(F58+E58+D58+C56=25000,0,IF(F56+G56+E56+D56+C58&lt;25000,G56,25000-F58-E58-D58-C58))</f>
        <v>0</v>
      </c>
      <c r="H58" s="204">
        <f>SUM(C58:G58)</f>
        <v>0</v>
      </c>
    </row>
    <row r="60" spans="1:8" x14ac:dyDescent="0.2">
      <c r="A60" s="101">
        <v>9</v>
      </c>
      <c r="B60" s="101" t="str">
        <f>Budget!A73</f>
        <v>-</v>
      </c>
      <c r="C60" s="101"/>
      <c r="D60" s="101"/>
      <c r="E60" s="101"/>
      <c r="F60" s="101"/>
      <c r="G60" s="101"/>
      <c r="H60" s="101"/>
    </row>
    <row r="61" spans="1:8" x14ac:dyDescent="0.2">
      <c r="B61" s="185" t="str">
        <f>Budget!A74</f>
        <v xml:space="preserve">   Direct</v>
      </c>
      <c r="C61" s="201">
        <f>Budget!K74</f>
        <v>0</v>
      </c>
      <c r="D61" s="201">
        <f>Budget!O74</f>
        <v>0</v>
      </c>
      <c r="E61" s="201">
        <f>Budget!S74</f>
        <v>0</v>
      </c>
      <c r="F61" s="201">
        <f>Budget!W74</f>
        <v>0</v>
      </c>
      <c r="G61" s="201">
        <f>Budget!AA74</f>
        <v>0</v>
      </c>
      <c r="H61" s="203">
        <f>SUM(C61:G61)</f>
        <v>0</v>
      </c>
    </row>
    <row r="62" spans="1:8" ht="15" thickBot="1" x14ac:dyDescent="0.25">
      <c r="B62" s="185" t="str">
        <f>Budget!A75</f>
        <v xml:space="preserve">   F&amp;A</v>
      </c>
      <c r="C62" s="201">
        <f>Budget!K75</f>
        <v>0</v>
      </c>
      <c r="D62" s="201">
        <f>Budget!O75</f>
        <v>0</v>
      </c>
      <c r="E62" s="201">
        <f>Budget!S75</f>
        <v>0</v>
      </c>
      <c r="F62" s="201">
        <f>Budget!W75</f>
        <v>0</v>
      </c>
      <c r="G62" s="201">
        <f>Budget!AA75</f>
        <v>0</v>
      </c>
      <c r="H62" s="210">
        <f t="shared" ref="H62:H63" si="22">SUM(C62:G62)</f>
        <v>0</v>
      </c>
    </row>
    <row r="63" spans="1:8" ht="15" thickBot="1" x14ac:dyDescent="0.25">
      <c r="B63" s="200" t="s">
        <v>11</v>
      </c>
      <c r="C63" s="211">
        <f>SUM(C61:C62)</f>
        <v>0</v>
      </c>
      <c r="D63" s="211">
        <f t="shared" ref="D63:G63" si="23">SUM(D61:D62)</f>
        <v>0</v>
      </c>
      <c r="E63" s="211">
        <f t="shared" si="23"/>
        <v>0</v>
      </c>
      <c r="F63" s="211">
        <f t="shared" si="23"/>
        <v>0</v>
      </c>
      <c r="G63" s="211">
        <f t="shared" si="23"/>
        <v>0</v>
      </c>
      <c r="H63" s="100">
        <f t="shared" si="22"/>
        <v>0</v>
      </c>
    </row>
    <row r="64" spans="1:8" ht="15.75" thickTop="1" thickBot="1" x14ac:dyDescent="0.25">
      <c r="B64" s="186"/>
    </row>
    <row r="65" spans="1:8" ht="15" thickBot="1" x14ac:dyDescent="0.25">
      <c r="B65" s="208" t="s">
        <v>50</v>
      </c>
      <c r="C65" s="205">
        <f>IF(C63&gt;25000,25000,C63)</f>
        <v>0</v>
      </c>
      <c r="D65" s="206">
        <f>IF(C65=25000,0,IF(C63+D63&lt;25000,D63,25000-C65))</f>
        <v>0</v>
      </c>
      <c r="E65" s="206">
        <f>IF(D65+C65=25000,0,IF(D63+E63+C63&lt;25000,E63,25000-D65-C65))</f>
        <v>0</v>
      </c>
      <c r="F65" s="206">
        <f>IF(E65+D65+C65=25000,0,IF(E63+F63+D63+C63&lt;25000,F63,25000-E65-D65-C65))</f>
        <v>0</v>
      </c>
      <c r="G65" s="207">
        <f>IF(F65+E65+D65+C63=25000,0,IF(F63+G63+E63+D63+C65&lt;25000,G63,25000-F65-E65-D65-C65))</f>
        <v>0</v>
      </c>
      <c r="H65" s="204">
        <f>SUM(C65:G65)</f>
        <v>0</v>
      </c>
    </row>
    <row r="67" spans="1:8" x14ac:dyDescent="0.2">
      <c r="A67" s="101">
        <v>10</v>
      </c>
      <c r="B67" s="101" t="str">
        <f>Budget!A77</f>
        <v>-</v>
      </c>
      <c r="C67" s="101"/>
      <c r="D67" s="101"/>
      <c r="E67" s="101"/>
      <c r="F67" s="101"/>
      <c r="G67" s="101"/>
      <c r="H67" s="101"/>
    </row>
    <row r="68" spans="1:8" x14ac:dyDescent="0.2">
      <c r="B68" s="185" t="str">
        <f>Budget!A78</f>
        <v xml:space="preserve">   Direct</v>
      </c>
      <c r="C68" s="201">
        <f>Budget!K78</f>
        <v>0</v>
      </c>
      <c r="D68" s="201">
        <f>Budget!O78</f>
        <v>0</v>
      </c>
      <c r="E68" s="201">
        <f>Budget!S78</f>
        <v>0</v>
      </c>
      <c r="F68" s="201">
        <f>Budget!W78</f>
        <v>0</v>
      </c>
      <c r="G68" s="201">
        <f>Budget!AA78</f>
        <v>0</v>
      </c>
      <c r="H68" s="203">
        <f>SUM(C68:G68)</f>
        <v>0</v>
      </c>
    </row>
    <row r="69" spans="1:8" ht="15" thickBot="1" x14ac:dyDescent="0.25">
      <c r="B69" s="185" t="str">
        <f>Budget!A79</f>
        <v xml:space="preserve">   F&amp;A</v>
      </c>
      <c r="C69" s="201">
        <f>Budget!K79</f>
        <v>0</v>
      </c>
      <c r="D69" s="201">
        <f>Budget!O79</f>
        <v>0</v>
      </c>
      <c r="E69" s="201">
        <f>Budget!S79</f>
        <v>0</v>
      </c>
      <c r="F69" s="201">
        <f>Budget!W79</f>
        <v>0</v>
      </c>
      <c r="G69" s="201">
        <f>Budget!AA79</f>
        <v>0</v>
      </c>
      <c r="H69" s="210">
        <f t="shared" ref="H69:H70" si="24">SUM(C69:G69)</f>
        <v>0</v>
      </c>
    </row>
    <row r="70" spans="1:8" ht="15" thickBot="1" x14ac:dyDescent="0.25">
      <c r="B70" s="200" t="s">
        <v>11</v>
      </c>
      <c r="C70" s="211">
        <f>SUM(C68:C69)</f>
        <v>0</v>
      </c>
      <c r="D70" s="211">
        <f t="shared" ref="D70:G70" si="25">SUM(D68:D69)</f>
        <v>0</v>
      </c>
      <c r="E70" s="211">
        <f t="shared" si="25"/>
        <v>0</v>
      </c>
      <c r="F70" s="211">
        <f t="shared" si="25"/>
        <v>0</v>
      </c>
      <c r="G70" s="211">
        <f t="shared" si="25"/>
        <v>0</v>
      </c>
      <c r="H70" s="100">
        <f t="shared" si="24"/>
        <v>0</v>
      </c>
    </row>
    <row r="71" spans="1:8" ht="15.75" thickTop="1" thickBot="1" x14ac:dyDescent="0.25">
      <c r="B71" s="186"/>
    </row>
    <row r="72" spans="1:8" ht="15" thickBot="1" x14ac:dyDescent="0.25">
      <c r="B72" s="208" t="s">
        <v>50</v>
      </c>
      <c r="C72" s="205">
        <f>IF(C70&gt;25000,25000,C70)</f>
        <v>0</v>
      </c>
      <c r="D72" s="206">
        <f>IF(C72=25000,0,IF(C70+D70&lt;25000,D70,25000-C72))</f>
        <v>0</v>
      </c>
      <c r="E72" s="206">
        <f>IF(D72+C72=25000,0,IF(D70+E70+C70&lt;25000,E70,25000-D72-C72))</f>
        <v>0</v>
      </c>
      <c r="F72" s="206">
        <f>IF(E72+D72+C72=25000,0,IF(E70+F70+D70+C70&lt;25000,F70,25000-E72-D72-C72))</f>
        <v>0</v>
      </c>
      <c r="G72" s="207">
        <f>IF(F72+E72+D72+C70=25000,0,IF(F70+G70+E70+D70+C72&lt;25000,G70,25000-F72-E72-D72-C72))</f>
        <v>0</v>
      </c>
      <c r="H72" s="204">
        <f>SUM(C72:G72)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75" x14ac:dyDescent="0.2"/>
  <cols>
    <col min="1" max="1" width="21.42578125" customWidth="1"/>
    <col min="2" max="2" width="8.140625" customWidth="1"/>
    <col min="3" max="3" width="9.140625" customWidth="1"/>
    <col min="6" max="6" width="7.85546875" bestFit="1" customWidth="1"/>
  </cols>
  <sheetData>
    <row r="1" spans="1:29" s="185" customFormat="1" ht="15.75" customHeight="1" x14ac:dyDescent="0.25">
      <c r="A1" s="319" t="s">
        <v>51</v>
      </c>
      <c r="B1" s="284"/>
    </row>
    <row r="2" spans="1:29" x14ac:dyDescent="0.2">
      <c r="A2" s="2" t="s">
        <v>30</v>
      </c>
      <c r="B2" s="2"/>
      <c r="F2" t="s">
        <v>0</v>
      </c>
      <c r="H2" s="15" t="s">
        <v>0</v>
      </c>
      <c r="I2" s="15" t="s">
        <v>0</v>
      </c>
      <c r="J2" s="15" t="s">
        <v>0</v>
      </c>
      <c r="K2" s="15"/>
      <c r="L2" s="15"/>
      <c r="M2" s="15"/>
      <c r="N2" s="12" t="s">
        <v>0</v>
      </c>
      <c r="O2" s="12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 spans="1:29" ht="15" x14ac:dyDescent="0.25">
      <c r="A3" s="22"/>
      <c r="B3" s="22"/>
      <c r="C3" s="22"/>
      <c r="D3" s="22"/>
      <c r="G3" t="s">
        <v>1</v>
      </c>
      <c r="H3" s="16">
        <v>1.02</v>
      </c>
      <c r="I3" s="15"/>
      <c r="J3" s="15"/>
      <c r="K3" s="15"/>
      <c r="L3" s="15"/>
      <c r="M3" s="15"/>
      <c r="N3" s="12"/>
      <c r="O3" s="12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1:29" ht="13.5" thickBot="1" x14ac:dyDescent="0.25">
      <c r="A4" s="14"/>
      <c r="B4" s="14"/>
      <c r="H4" s="15"/>
      <c r="I4" s="15"/>
      <c r="J4" s="15"/>
      <c r="K4" s="193" t="s">
        <v>49</v>
      </c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29" ht="13.5" thickBot="1" x14ac:dyDescent="0.25">
      <c r="A5" s="289" t="s">
        <v>0</v>
      </c>
      <c r="B5" s="289"/>
      <c r="C5" s="290"/>
      <c r="D5" s="290"/>
      <c r="E5" s="290"/>
      <c r="F5" s="326"/>
      <c r="G5" s="332" t="s">
        <v>28</v>
      </c>
      <c r="H5" s="333"/>
      <c r="I5" s="333"/>
      <c r="J5" s="334"/>
      <c r="K5" s="342" t="s">
        <v>2</v>
      </c>
      <c r="L5" s="338"/>
      <c r="M5" s="338"/>
      <c r="N5" s="343"/>
      <c r="O5" s="332" t="s">
        <v>3</v>
      </c>
      <c r="P5" s="339"/>
      <c r="Q5" s="339"/>
      <c r="R5" s="340"/>
      <c r="S5" s="342" t="s">
        <v>26</v>
      </c>
      <c r="T5" s="338"/>
      <c r="U5" s="338"/>
      <c r="V5" s="343"/>
      <c r="W5" s="332" t="s">
        <v>4</v>
      </c>
      <c r="X5" s="339"/>
      <c r="Y5" s="339"/>
      <c r="Z5" s="340"/>
      <c r="AA5" s="341" t="s">
        <v>5</v>
      </c>
      <c r="AB5" s="335"/>
      <c r="AC5" s="336"/>
    </row>
    <row r="6" spans="1:29" s="53" customFormat="1" ht="39" thickBot="1" x14ac:dyDescent="0.25">
      <c r="A6" s="316" t="s">
        <v>6</v>
      </c>
      <c r="B6" s="54" t="s">
        <v>56</v>
      </c>
      <c r="C6" s="39" t="s">
        <v>7</v>
      </c>
      <c r="D6" s="39" t="s">
        <v>29</v>
      </c>
      <c r="E6" s="40" t="s">
        <v>27</v>
      </c>
      <c r="F6" s="41" t="s">
        <v>8</v>
      </c>
      <c r="G6" s="267" t="s">
        <v>55</v>
      </c>
      <c r="H6" s="268" t="s">
        <v>9</v>
      </c>
      <c r="I6" s="43" t="s">
        <v>10</v>
      </c>
      <c r="J6" s="44" t="s">
        <v>11</v>
      </c>
      <c r="K6" s="45" t="s">
        <v>48</v>
      </c>
      <c r="L6" s="46" t="s">
        <v>9</v>
      </c>
      <c r="M6" s="46" t="s">
        <v>10</v>
      </c>
      <c r="N6" s="46" t="s">
        <v>11</v>
      </c>
      <c r="O6" s="42" t="s">
        <v>31</v>
      </c>
      <c r="P6" s="43" t="s">
        <v>9</v>
      </c>
      <c r="Q6" s="43" t="s">
        <v>10</v>
      </c>
      <c r="R6" s="44" t="s">
        <v>11</v>
      </c>
      <c r="S6" s="47" t="s">
        <v>32</v>
      </c>
      <c r="T6" s="46" t="s">
        <v>9</v>
      </c>
      <c r="U6" s="46" t="s">
        <v>10</v>
      </c>
      <c r="V6" s="48" t="s">
        <v>11</v>
      </c>
      <c r="W6" s="42" t="s">
        <v>33</v>
      </c>
      <c r="X6" s="43" t="s">
        <v>9</v>
      </c>
      <c r="Y6" s="43" t="s">
        <v>10</v>
      </c>
      <c r="Z6" s="44" t="s">
        <v>11</v>
      </c>
      <c r="AA6" s="49" t="s">
        <v>9</v>
      </c>
      <c r="AB6" s="50" t="s">
        <v>10</v>
      </c>
      <c r="AC6" s="51" t="s">
        <v>11</v>
      </c>
    </row>
    <row r="7" spans="1:29" x14ac:dyDescent="0.2">
      <c r="A7" s="34"/>
      <c r="B7" s="34"/>
      <c r="C7" s="35"/>
      <c r="D7" s="36">
        <f>C7*1.03</f>
        <v>0</v>
      </c>
      <c r="E7" s="37">
        <f t="shared" ref="E7:E12" si="0">G7*12</f>
        <v>0</v>
      </c>
      <c r="F7" s="171"/>
      <c r="G7" s="276">
        <v>0</v>
      </c>
      <c r="H7" s="154">
        <f t="shared" ref="H7:H12" si="1">ROUND(($D7*$G7),0)</f>
        <v>0</v>
      </c>
      <c r="I7" s="154">
        <f>H7*F7</f>
        <v>0</v>
      </c>
      <c r="J7" s="155">
        <f>SUM(H7:I7)</f>
        <v>0</v>
      </c>
      <c r="K7" s="188">
        <f t="shared" ref="K7:K12" si="2">G7</f>
        <v>0</v>
      </c>
      <c r="L7" s="23">
        <f t="shared" ref="L7:L12" si="3">D7*K7*$H$3</f>
        <v>0</v>
      </c>
      <c r="M7" s="23">
        <f>ROUND((L7*$F7),0)</f>
        <v>0</v>
      </c>
      <c r="N7" s="170">
        <f>SUM(L7:M7)</f>
        <v>0</v>
      </c>
      <c r="O7" s="190">
        <f>K7</f>
        <v>0</v>
      </c>
      <c r="P7" s="154">
        <f t="shared" ref="P7:P12" si="4">D7*O7*$H$3^2</f>
        <v>0</v>
      </c>
      <c r="Q7" s="154">
        <f>P7*F7</f>
        <v>0</v>
      </c>
      <c r="R7" s="155">
        <f>SUM(P7:Q7)</f>
        <v>0</v>
      </c>
      <c r="S7" s="189">
        <f>O7</f>
        <v>0</v>
      </c>
      <c r="T7" s="23">
        <f t="shared" ref="T7:T12" si="5">D7*S7*$H$3^3</f>
        <v>0</v>
      </c>
      <c r="U7" s="23">
        <f>ROUND((T7*$F7),0)</f>
        <v>0</v>
      </c>
      <c r="V7" s="170">
        <f>SUM(T7:U7)</f>
        <v>0</v>
      </c>
      <c r="W7" s="190">
        <f>S7</f>
        <v>0</v>
      </c>
      <c r="X7" s="154">
        <f t="shared" ref="X7:X12" si="6">D7*W7*$H$3^4</f>
        <v>0</v>
      </c>
      <c r="Y7" s="154">
        <f>ROUND((X7*$F7),0)</f>
        <v>0</v>
      </c>
      <c r="Z7" s="155">
        <f>SUM(X7:Y7)</f>
        <v>0</v>
      </c>
      <c r="AA7" s="128">
        <f t="shared" ref="AA7:AC12" si="7">SUM(H7+L7+P7+T7+X7)</f>
        <v>0</v>
      </c>
      <c r="AB7" s="129">
        <f t="shared" si="7"/>
        <v>0</v>
      </c>
      <c r="AC7" s="130">
        <f t="shared" si="7"/>
        <v>0</v>
      </c>
    </row>
    <row r="8" spans="1:29" x14ac:dyDescent="0.2">
      <c r="A8" s="3"/>
      <c r="B8" s="3"/>
      <c r="C8" s="21"/>
      <c r="D8" s="20">
        <f t="shared" ref="D8:D12" si="8">C8*1.03</f>
        <v>0</v>
      </c>
      <c r="E8" s="13">
        <f t="shared" si="0"/>
        <v>0</v>
      </c>
      <c r="F8" s="148"/>
      <c r="G8" s="277"/>
      <c r="H8" s="17">
        <f t="shared" si="1"/>
        <v>0</v>
      </c>
      <c r="I8" s="17">
        <f t="shared" ref="I8:I12" si="9">H8*F8</f>
        <v>0</v>
      </c>
      <c r="J8" s="157">
        <f>SUM(H8:I8)</f>
        <v>0</v>
      </c>
      <c r="K8" s="188">
        <f t="shared" si="2"/>
        <v>0</v>
      </c>
      <c r="L8" s="23">
        <f t="shared" si="3"/>
        <v>0</v>
      </c>
      <c r="M8" s="23">
        <f>ROUND((L8*$F8),0)</f>
        <v>0</v>
      </c>
      <c r="N8" s="170">
        <f>SUM(L8:M8)</f>
        <v>0</v>
      </c>
      <c r="O8" s="191">
        <f t="shared" ref="O8:O12" si="10">K8</f>
        <v>0</v>
      </c>
      <c r="P8" s="17">
        <f t="shared" si="4"/>
        <v>0</v>
      </c>
      <c r="Q8" s="17">
        <f>ROUND((P8*$F8),0)</f>
        <v>0</v>
      </c>
      <c r="R8" s="157">
        <f>SUM(P8:Q8)</f>
        <v>0</v>
      </c>
      <c r="S8" s="189">
        <f t="shared" ref="S8:S12" si="11">O8</f>
        <v>0</v>
      </c>
      <c r="T8" s="23">
        <f t="shared" si="5"/>
        <v>0</v>
      </c>
      <c r="U8" s="23">
        <f>ROUND((T8*$F8),0)</f>
        <v>0</v>
      </c>
      <c r="V8" s="170">
        <f>SUM(T8:U8)</f>
        <v>0</v>
      </c>
      <c r="W8" s="191">
        <f t="shared" ref="W8:W12" si="12">S8</f>
        <v>0</v>
      </c>
      <c r="X8" s="17">
        <f t="shared" si="6"/>
        <v>0</v>
      </c>
      <c r="Y8" s="17">
        <f>ROUND((X8*$F8),0)</f>
        <v>0</v>
      </c>
      <c r="Z8" s="157">
        <f>SUM(X8:Y8)</f>
        <v>0</v>
      </c>
      <c r="AA8" s="131">
        <f t="shared" si="7"/>
        <v>0</v>
      </c>
      <c r="AB8" s="32">
        <f t="shared" si="7"/>
        <v>0</v>
      </c>
      <c r="AC8" s="132">
        <f t="shared" si="7"/>
        <v>0</v>
      </c>
    </row>
    <row r="9" spans="1:29" x14ac:dyDescent="0.2">
      <c r="A9" s="3"/>
      <c r="B9" s="3"/>
      <c r="C9" s="21"/>
      <c r="D9" s="20">
        <f t="shared" si="8"/>
        <v>0</v>
      </c>
      <c r="E9" s="13">
        <f t="shared" si="0"/>
        <v>0</v>
      </c>
      <c r="F9" s="148"/>
      <c r="G9" s="277"/>
      <c r="H9" s="17">
        <f t="shared" si="1"/>
        <v>0</v>
      </c>
      <c r="I9" s="17">
        <f t="shared" si="9"/>
        <v>0</v>
      </c>
      <c r="J9" s="157">
        <f t="shared" ref="J9:J12" si="13">SUM(H9:I9)</f>
        <v>0</v>
      </c>
      <c r="K9" s="188">
        <f t="shared" si="2"/>
        <v>0</v>
      </c>
      <c r="L9" s="23">
        <f t="shared" si="3"/>
        <v>0</v>
      </c>
      <c r="M9" s="23">
        <f t="shared" ref="M9:M12" si="14">ROUND((L9*$F9),0)</f>
        <v>0</v>
      </c>
      <c r="N9" s="170">
        <f t="shared" ref="N9:N12" si="15">SUM(L9:M9)</f>
        <v>0</v>
      </c>
      <c r="O9" s="191">
        <f t="shared" si="10"/>
        <v>0</v>
      </c>
      <c r="P9" s="17">
        <f t="shared" si="4"/>
        <v>0</v>
      </c>
      <c r="Q9" s="17">
        <f t="shared" ref="Q9:Q12" si="16">ROUND((P9*$F9),0)</f>
        <v>0</v>
      </c>
      <c r="R9" s="157">
        <f t="shared" ref="R9:R12" si="17">SUM(P9:Q9)</f>
        <v>0</v>
      </c>
      <c r="S9" s="189">
        <f t="shared" si="11"/>
        <v>0</v>
      </c>
      <c r="T9" s="23">
        <f t="shared" si="5"/>
        <v>0</v>
      </c>
      <c r="U9" s="23">
        <f t="shared" ref="U9:U12" si="18">ROUND((T9*$F9),0)</f>
        <v>0</v>
      </c>
      <c r="V9" s="170">
        <f t="shared" ref="V9:V12" si="19">SUM(T9:U9)</f>
        <v>0</v>
      </c>
      <c r="W9" s="191">
        <f t="shared" si="12"/>
        <v>0</v>
      </c>
      <c r="X9" s="17">
        <f t="shared" si="6"/>
        <v>0</v>
      </c>
      <c r="Y9" s="17">
        <f t="shared" ref="Y9" si="20">ROUND((X9*$F9),0)</f>
        <v>0</v>
      </c>
      <c r="Z9" s="157">
        <f t="shared" ref="Z9" si="21">SUM(X9:Y9)</f>
        <v>0</v>
      </c>
      <c r="AA9" s="131">
        <f t="shared" si="7"/>
        <v>0</v>
      </c>
      <c r="AB9" s="32">
        <f t="shared" si="7"/>
        <v>0</v>
      </c>
      <c r="AC9" s="132">
        <f t="shared" si="7"/>
        <v>0</v>
      </c>
    </row>
    <row r="10" spans="1:29" x14ac:dyDescent="0.2">
      <c r="A10" s="4"/>
      <c r="B10" s="4"/>
      <c r="C10" s="25"/>
      <c r="D10" s="20">
        <f t="shared" si="8"/>
        <v>0</v>
      </c>
      <c r="E10" s="13">
        <f t="shared" si="0"/>
        <v>0</v>
      </c>
      <c r="F10" s="148"/>
      <c r="G10" s="278"/>
      <c r="H10" s="17">
        <f t="shared" si="1"/>
        <v>0</v>
      </c>
      <c r="I10" s="17">
        <f t="shared" si="9"/>
        <v>0</v>
      </c>
      <c r="J10" s="157">
        <f>SUM(H10:I10)</f>
        <v>0</v>
      </c>
      <c r="K10" s="188">
        <f t="shared" si="2"/>
        <v>0</v>
      </c>
      <c r="L10" s="23">
        <f t="shared" si="3"/>
        <v>0</v>
      </c>
      <c r="M10" s="23">
        <f>ROUND((L10*$F10),0)</f>
        <v>0</v>
      </c>
      <c r="N10" s="170">
        <f>SUM(L10:M10)</f>
        <v>0</v>
      </c>
      <c r="O10" s="191">
        <f t="shared" si="10"/>
        <v>0</v>
      </c>
      <c r="P10" s="17">
        <f t="shared" si="4"/>
        <v>0</v>
      </c>
      <c r="Q10" s="17">
        <f t="shared" si="16"/>
        <v>0</v>
      </c>
      <c r="R10" s="157">
        <f t="shared" si="17"/>
        <v>0</v>
      </c>
      <c r="S10" s="189">
        <f t="shared" si="11"/>
        <v>0</v>
      </c>
      <c r="T10" s="23">
        <f t="shared" si="5"/>
        <v>0</v>
      </c>
      <c r="U10" s="23">
        <f t="shared" ref="U10:U11" si="22">ROUND((T10*$F10),0)</f>
        <v>0</v>
      </c>
      <c r="V10" s="170">
        <f t="shared" ref="V10:V11" si="23">SUM(T10:U10)</f>
        <v>0</v>
      </c>
      <c r="W10" s="191">
        <f t="shared" si="12"/>
        <v>0</v>
      </c>
      <c r="X10" s="17">
        <f t="shared" si="6"/>
        <v>0</v>
      </c>
      <c r="Y10" s="17">
        <f t="shared" ref="Y10:Y12" si="24">ROUND((X10*$F10),0)</f>
        <v>0</v>
      </c>
      <c r="Z10" s="157">
        <f t="shared" ref="Z10:Z12" si="25">SUM(X10:Y10)</f>
        <v>0</v>
      </c>
      <c r="AA10" s="131">
        <f t="shared" si="7"/>
        <v>0</v>
      </c>
      <c r="AB10" s="32">
        <f t="shared" si="7"/>
        <v>0</v>
      </c>
      <c r="AC10" s="132">
        <f t="shared" si="7"/>
        <v>0</v>
      </c>
    </row>
    <row r="11" spans="1:29" x14ac:dyDescent="0.2">
      <c r="A11" s="4"/>
      <c r="B11" s="4"/>
      <c r="C11" s="25"/>
      <c r="D11" s="20">
        <f t="shared" si="8"/>
        <v>0</v>
      </c>
      <c r="E11" s="13">
        <f t="shared" si="0"/>
        <v>0</v>
      </c>
      <c r="F11" s="148"/>
      <c r="G11" s="278"/>
      <c r="H11" s="17">
        <f t="shared" si="1"/>
        <v>0</v>
      </c>
      <c r="I11" s="17">
        <f t="shared" si="9"/>
        <v>0</v>
      </c>
      <c r="J11" s="157">
        <f t="shared" si="13"/>
        <v>0</v>
      </c>
      <c r="K11" s="188">
        <f t="shared" si="2"/>
        <v>0</v>
      </c>
      <c r="L11" s="23">
        <f t="shared" si="3"/>
        <v>0</v>
      </c>
      <c r="M11" s="23">
        <f t="shared" ref="M11" si="26">ROUND((L11*$F11),0)</f>
        <v>0</v>
      </c>
      <c r="N11" s="170">
        <f t="shared" si="15"/>
        <v>0</v>
      </c>
      <c r="O11" s="191">
        <f t="shared" si="10"/>
        <v>0</v>
      </c>
      <c r="P11" s="17">
        <f t="shared" si="4"/>
        <v>0</v>
      </c>
      <c r="Q11" s="17">
        <f t="shared" si="16"/>
        <v>0</v>
      </c>
      <c r="R11" s="157">
        <f t="shared" si="17"/>
        <v>0</v>
      </c>
      <c r="S11" s="189">
        <f t="shared" si="11"/>
        <v>0</v>
      </c>
      <c r="T11" s="23">
        <f t="shared" si="5"/>
        <v>0</v>
      </c>
      <c r="U11" s="23">
        <f t="shared" si="22"/>
        <v>0</v>
      </c>
      <c r="V11" s="170">
        <f t="shared" si="23"/>
        <v>0</v>
      </c>
      <c r="W11" s="191">
        <f t="shared" si="12"/>
        <v>0</v>
      </c>
      <c r="X11" s="17">
        <f t="shared" si="6"/>
        <v>0</v>
      </c>
      <c r="Y11" s="17">
        <f t="shared" si="24"/>
        <v>0</v>
      </c>
      <c r="Z11" s="157">
        <f t="shared" si="25"/>
        <v>0</v>
      </c>
      <c r="AA11" s="131">
        <f t="shared" si="7"/>
        <v>0</v>
      </c>
      <c r="AB11" s="32">
        <f t="shared" si="7"/>
        <v>0</v>
      </c>
      <c r="AC11" s="132">
        <f t="shared" si="7"/>
        <v>0</v>
      </c>
    </row>
    <row r="12" spans="1:29" ht="13.5" thickBot="1" x14ac:dyDescent="0.25">
      <c r="A12" s="3"/>
      <c r="B12" s="3"/>
      <c r="C12" s="21"/>
      <c r="D12" s="20">
        <f t="shared" si="8"/>
        <v>0</v>
      </c>
      <c r="E12" s="13">
        <f t="shared" si="0"/>
        <v>0</v>
      </c>
      <c r="F12" s="148"/>
      <c r="G12" s="279"/>
      <c r="H12" s="173">
        <f t="shared" si="1"/>
        <v>0</v>
      </c>
      <c r="I12" s="173">
        <f t="shared" si="9"/>
        <v>0</v>
      </c>
      <c r="J12" s="174">
        <f t="shared" si="13"/>
        <v>0</v>
      </c>
      <c r="K12" s="188">
        <f t="shared" si="2"/>
        <v>0</v>
      </c>
      <c r="L12" s="55">
        <f t="shared" si="3"/>
        <v>0</v>
      </c>
      <c r="M12" s="55">
        <f t="shared" si="14"/>
        <v>0</v>
      </c>
      <c r="N12" s="172">
        <f t="shared" si="15"/>
        <v>0</v>
      </c>
      <c r="O12" s="192">
        <f t="shared" si="10"/>
        <v>0</v>
      </c>
      <c r="P12" s="173">
        <f t="shared" si="4"/>
        <v>0</v>
      </c>
      <c r="Q12" s="173">
        <f t="shared" si="16"/>
        <v>0</v>
      </c>
      <c r="R12" s="174">
        <f t="shared" si="17"/>
        <v>0</v>
      </c>
      <c r="S12" s="189">
        <f t="shared" si="11"/>
        <v>0</v>
      </c>
      <c r="T12" s="55">
        <f t="shared" si="5"/>
        <v>0</v>
      </c>
      <c r="U12" s="55">
        <f t="shared" si="18"/>
        <v>0</v>
      </c>
      <c r="V12" s="172">
        <f t="shared" si="19"/>
        <v>0</v>
      </c>
      <c r="W12" s="192">
        <f t="shared" si="12"/>
        <v>0</v>
      </c>
      <c r="X12" s="173">
        <f t="shared" si="6"/>
        <v>0</v>
      </c>
      <c r="Y12" s="173">
        <f t="shared" si="24"/>
        <v>0</v>
      </c>
      <c r="Z12" s="174">
        <f t="shared" si="25"/>
        <v>0</v>
      </c>
      <c r="AA12" s="175">
        <f t="shared" si="7"/>
        <v>0</v>
      </c>
      <c r="AB12" s="176">
        <f t="shared" si="7"/>
        <v>0</v>
      </c>
      <c r="AC12" s="177">
        <f t="shared" si="7"/>
        <v>0</v>
      </c>
    </row>
    <row r="13" spans="1:29" s="69" customFormat="1" ht="13.5" thickBot="1" x14ac:dyDescent="0.25">
      <c r="A13" s="78" t="s">
        <v>12</v>
      </c>
      <c r="B13" s="78"/>
      <c r="C13" s="79" t="s">
        <v>0</v>
      </c>
      <c r="D13" s="79"/>
      <c r="E13" s="77">
        <f>SUM(E7:E7)</f>
        <v>0</v>
      </c>
      <c r="F13" s="183"/>
      <c r="G13" s="178"/>
      <c r="H13" s="158">
        <f>SUM(H7:H12)</f>
        <v>0</v>
      </c>
      <c r="I13" s="81">
        <f>SUM(I7:I12)</f>
        <v>0</v>
      </c>
      <c r="J13" s="103">
        <f>SUM(J7:J12)</f>
        <v>0</v>
      </c>
      <c r="K13" s="178"/>
      <c r="L13" s="83">
        <f>SUM(L7:L12)</f>
        <v>0</v>
      </c>
      <c r="M13" s="84">
        <f>SUM(M7:M12)</f>
        <v>0</v>
      </c>
      <c r="N13" s="117">
        <f>SUM(N7:N12)</f>
        <v>0</v>
      </c>
      <c r="O13" s="178"/>
      <c r="P13" s="81">
        <f>SUM(P7:P12)</f>
        <v>0</v>
      </c>
      <c r="Q13" s="81">
        <f>SUM(Q7:Q12)</f>
        <v>0</v>
      </c>
      <c r="R13" s="159">
        <f>SUM(R7:R12)</f>
        <v>0</v>
      </c>
      <c r="S13" s="178"/>
      <c r="T13" s="83">
        <f>D13*S13*1.09</f>
        <v>0</v>
      </c>
      <c r="U13" s="84">
        <f>SUM(U7:U12)</f>
        <v>0</v>
      </c>
      <c r="V13" s="117">
        <f>SUM(V7:V12)</f>
        <v>0</v>
      </c>
      <c r="W13" s="178"/>
      <c r="X13" s="81">
        <f>D13*W13*1.12</f>
        <v>0</v>
      </c>
      <c r="Y13" s="81">
        <f>SUM(Y7:Y12)</f>
        <v>0</v>
      </c>
      <c r="Z13" s="159">
        <f>SUM(Z7:Z12)</f>
        <v>0</v>
      </c>
      <c r="AA13" s="133">
        <f>SUM(AA7:AA12)</f>
        <v>0</v>
      </c>
      <c r="AB13" s="85">
        <f>SUM(AB7:AB12)</f>
        <v>0</v>
      </c>
      <c r="AC13" s="134">
        <f>SUM(AC7:AC12)</f>
        <v>0</v>
      </c>
    </row>
    <row r="14" spans="1:29" s="9" customFormat="1" ht="13.5" thickTop="1" x14ac:dyDescent="0.2">
      <c r="A14" s="3"/>
      <c r="B14" s="3"/>
      <c r="C14" s="6"/>
      <c r="D14" s="6"/>
      <c r="E14" s="13"/>
      <c r="F14" s="148"/>
      <c r="G14" s="118"/>
      <c r="H14" s="194"/>
      <c r="I14" s="71"/>
      <c r="J14" s="70"/>
      <c r="K14" s="118"/>
      <c r="L14" s="27"/>
      <c r="M14" s="27"/>
      <c r="N14" s="195"/>
      <c r="O14" s="118"/>
      <c r="P14" s="17"/>
      <c r="Q14" s="17"/>
      <c r="R14" s="157"/>
      <c r="S14" s="118"/>
      <c r="T14" s="23"/>
      <c r="U14" s="23"/>
      <c r="V14" s="115"/>
      <c r="W14" s="118"/>
      <c r="X14" s="17"/>
      <c r="Y14" s="17"/>
      <c r="Z14" s="157"/>
      <c r="AA14" s="131"/>
      <c r="AB14" s="32"/>
      <c r="AC14" s="132"/>
    </row>
    <row r="15" spans="1:29" s="69" customFormat="1" x14ac:dyDescent="0.2">
      <c r="A15" s="78" t="s">
        <v>13</v>
      </c>
      <c r="B15" s="78"/>
      <c r="C15" s="72"/>
      <c r="D15" s="72"/>
      <c r="E15" s="7"/>
      <c r="F15" s="184"/>
      <c r="G15" s="119"/>
      <c r="H15" s="179"/>
      <c r="I15" s="56"/>
      <c r="J15" s="104">
        <f>SUM(J16:J16)</f>
        <v>0</v>
      </c>
      <c r="K15" s="119"/>
      <c r="L15" s="58"/>
      <c r="M15" s="59"/>
      <c r="N15" s="120">
        <f>SUM(N16:N16)</f>
        <v>0</v>
      </c>
      <c r="O15" s="119"/>
      <c r="P15" s="57"/>
      <c r="Q15" s="57"/>
      <c r="R15" s="104">
        <f>SUM(R16:R16)</f>
        <v>0</v>
      </c>
      <c r="S15" s="119"/>
      <c r="T15" s="60"/>
      <c r="U15" s="60"/>
      <c r="V15" s="120">
        <f>SUM(V16:V16)</f>
        <v>0</v>
      </c>
      <c r="W15" s="119"/>
      <c r="X15" s="57"/>
      <c r="Y15" s="57"/>
      <c r="Z15" s="104">
        <f>SUM(Z16:Z16)</f>
        <v>0</v>
      </c>
      <c r="AA15" s="180"/>
      <c r="AB15" s="61"/>
      <c r="AC15" s="136">
        <f>J15+N15+R15+V15+Z15</f>
        <v>0</v>
      </c>
    </row>
    <row r="16" spans="1:29" s="9" customFormat="1" x14ac:dyDescent="0.2">
      <c r="A16" s="3"/>
      <c r="B16" s="3"/>
      <c r="C16" s="6"/>
      <c r="D16" s="6"/>
      <c r="E16" s="3"/>
      <c r="F16" s="150"/>
      <c r="G16" s="118"/>
      <c r="H16" s="156"/>
      <c r="I16" s="17"/>
      <c r="J16" s="102"/>
      <c r="K16" s="118"/>
      <c r="L16" s="28"/>
      <c r="M16" s="23"/>
      <c r="N16" s="115"/>
      <c r="O16" s="118"/>
      <c r="P16" s="17"/>
      <c r="Q16" s="17"/>
      <c r="R16" s="102"/>
      <c r="S16" s="118"/>
      <c r="T16" s="23"/>
      <c r="U16" s="23"/>
      <c r="V16" s="115"/>
      <c r="W16" s="118"/>
      <c r="X16" s="17"/>
      <c r="Y16" s="17"/>
      <c r="Z16" s="102"/>
      <c r="AA16" s="138"/>
      <c r="AB16" s="33"/>
      <c r="AC16" s="132"/>
    </row>
    <row r="17" spans="1:29" s="69" customFormat="1" x14ac:dyDescent="0.2">
      <c r="A17" s="78" t="s">
        <v>15</v>
      </c>
      <c r="B17" s="78"/>
      <c r="C17" s="67"/>
      <c r="D17" s="67"/>
      <c r="E17" s="68"/>
      <c r="F17" s="151"/>
      <c r="G17" s="119"/>
      <c r="H17" s="163"/>
      <c r="I17" s="57"/>
      <c r="J17" s="104">
        <f>SUM(J18:J18)</f>
        <v>0</v>
      </c>
      <c r="K17" s="119"/>
      <c r="L17" s="59"/>
      <c r="M17" s="59"/>
      <c r="N17" s="120">
        <f>SUM(N18:N18)</f>
        <v>0</v>
      </c>
      <c r="O17" s="119"/>
      <c r="P17" s="57" t="s">
        <v>0</v>
      </c>
      <c r="Q17" s="57" t="s">
        <v>0</v>
      </c>
      <c r="R17" s="104">
        <f>SUM(R18:R18)</f>
        <v>0</v>
      </c>
      <c r="S17" s="119"/>
      <c r="T17" s="60" t="s">
        <v>0</v>
      </c>
      <c r="U17" s="60" t="s">
        <v>0</v>
      </c>
      <c r="V17" s="120">
        <f>SUM(V18:V18)</f>
        <v>0</v>
      </c>
      <c r="W17" s="119"/>
      <c r="X17" s="57" t="s">
        <v>0</v>
      </c>
      <c r="Y17" s="57" t="s">
        <v>0</v>
      </c>
      <c r="Z17" s="104">
        <f>SUM(Z18:Z18)</f>
        <v>0</v>
      </c>
      <c r="AA17" s="137"/>
      <c r="AB17" s="89"/>
      <c r="AC17" s="136">
        <f>J17+N17+R17+V17+Z17</f>
        <v>0</v>
      </c>
    </row>
    <row r="18" spans="1:29" s="9" customFormat="1" x14ac:dyDescent="0.2">
      <c r="A18" s="11"/>
      <c r="B18" s="11"/>
      <c r="C18" s="10"/>
      <c r="D18" s="10"/>
      <c r="E18" s="11"/>
      <c r="F18" s="152"/>
      <c r="G18" s="118"/>
      <c r="H18" s="156"/>
      <c r="I18" s="17"/>
      <c r="J18" s="102"/>
      <c r="K18" s="118"/>
      <c r="L18" s="23"/>
      <c r="M18" s="23"/>
      <c r="N18" s="115"/>
      <c r="O18" s="118"/>
      <c r="P18" s="17"/>
      <c r="Q18" s="17"/>
      <c r="R18" s="102"/>
      <c r="S18" s="118"/>
      <c r="T18" s="23"/>
      <c r="U18" s="23"/>
      <c r="V18" s="115"/>
      <c r="W18" s="118"/>
      <c r="X18" s="17"/>
      <c r="Y18" s="17"/>
      <c r="Z18" s="102"/>
      <c r="AA18" s="138"/>
      <c r="AB18" s="33"/>
      <c r="AC18" s="132"/>
    </row>
    <row r="19" spans="1:29" s="69" customFormat="1" x14ac:dyDescent="0.2">
      <c r="A19" s="302" t="s">
        <v>57</v>
      </c>
      <c r="B19" s="78"/>
      <c r="C19" s="67"/>
      <c r="D19" s="67"/>
      <c r="E19" s="68"/>
      <c r="F19" s="151"/>
      <c r="G19" s="119"/>
      <c r="H19" s="163"/>
      <c r="I19" s="57"/>
      <c r="J19" s="104">
        <f>SUM(J20:J21)</f>
        <v>0</v>
      </c>
      <c r="K19" s="119"/>
      <c r="L19" s="58"/>
      <c r="M19" s="59"/>
      <c r="N19" s="120">
        <f>SUM(N20:N21)</f>
        <v>0</v>
      </c>
      <c r="O19" s="119"/>
      <c r="P19" s="57"/>
      <c r="Q19" s="57"/>
      <c r="R19" s="104">
        <f>SUM(R20:R21)</f>
        <v>0</v>
      </c>
      <c r="S19" s="119"/>
      <c r="T19" s="60"/>
      <c r="U19" s="60" t="s">
        <v>0</v>
      </c>
      <c r="V19" s="120">
        <f>SUM(V20:V21)</f>
        <v>0</v>
      </c>
      <c r="W19" s="119"/>
      <c r="X19" s="57"/>
      <c r="Y19" s="57"/>
      <c r="Z19" s="104">
        <f>SUM(Z20:Z21)</f>
        <v>0</v>
      </c>
      <c r="AA19" s="135" t="s">
        <v>0</v>
      </c>
      <c r="AB19" s="89"/>
      <c r="AC19" s="136">
        <f>J19+N19+R19+V19+Z19</f>
        <v>0</v>
      </c>
    </row>
    <row r="20" spans="1:29" s="9" customFormat="1" x14ac:dyDescent="0.2">
      <c r="A20" s="3"/>
      <c r="B20" s="3"/>
      <c r="C20" s="10"/>
      <c r="D20" s="10"/>
      <c r="E20" s="11"/>
      <c r="F20" s="152"/>
      <c r="G20" s="118"/>
      <c r="H20" s="156"/>
      <c r="I20" s="17"/>
      <c r="J20" s="102"/>
      <c r="K20" s="118"/>
      <c r="L20" s="28"/>
      <c r="M20" s="23"/>
      <c r="N20" s="115"/>
      <c r="O20" s="118"/>
      <c r="P20" s="17"/>
      <c r="Q20" s="17"/>
      <c r="R20" s="102"/>
      <c r="S20" s="118"/>
      <c r="T20" s="23"/>
      <c r="U20" s="23"/>
      <c r="V20" s="115"/>
      <c r="W20" s="118"/>
      <c r="X20" s="17"/>
      <c r="Y20" s="17"/>
      <c r="Z20" s="102"/>
      <c r="AA20" s="131"/>
      <c r="AB20" s="33"/>
      <c r="AC20" s="132">
        <f t="shared" ref="AC20" si="27">J20+N20+R20+V20+Z20</f>
        <v>0</v>
      </c>
    </row>
    <row r="21" spans="1:29" s="9" customFormat="1" x14ac:dyDescent="0.2">
      <c r="A21" s="11"/>
      <c r="B21" s="11"/>
      <c r="C21" s="11"/>
      <c r="D21" s="11"/>
      <c r="E21" s="11"/>
      <c r="F21" s="152"/>
      <c r="G21" s="118"/>
      <c r="H21" s="156"/>
      <c r="I21" s="17"/>
      <c r="J21" s="102"/>
      <c r="K21" s="118"/>
      <c r="L21" s="28"/>
      <c r="M21" s="23"/>
      <c r="N21" s="115"/>
      <c r="O21" s="118"/>
      <c r="P21" s="17"/>
      <c r="Q21" s="17"/>
      <c r="R21" s="102"/>
      <c r="S21" s="118"/>
      <c r="T21" s="23"/>
      <c r="U21" s="23"/>
      <c r="V21" s="115"/>
      <c r="W21" s="118"/>
      <c r="X21" s="17"/>
      <c r="Y21" s="17"/>
      <c r="Z21" s="102"/>
      <c r="AA21" s="131"/>
      <c r="AB21" s="33"/>
      <c r="AC21" s="132"/>
    </row>
    <row r="22" spans="1:29" s="9" customFormat="1" x14ac:dyDescent="0.2">
      <c r="A22" s="302" t="s">
        <v>54</v>
      </c>
      <c r="B22" s="152"/>
      <c r="C22" s="11"/>
      <c r="D22" s="11"/>
      <c r="E22" s="11"/>
      <c r="F22" s="152"/>
      <c r="G22" s="118"/>
      <c r="H22" s="156"/>
      <c r="I22" s="17"/>
      <c r="J22" s="104">
        <f>SUM(J23:J23)</f>
        <v>0</v>
      </c>
      <c r="K22" s="118"/>
      <c r="L22" s="28"/>
      <c r="M22" s="23"/>
      <c r="N22" s="120">
        <f>SUM(N23:N23)</f>
        <v>0</v>
      </c>
      <c r="O22" s="118"/>
      <c r="P22" s="17"/>
      <c r="Q22" s="17"/>
      <c r="R22" s="104">
        <f>SUM(R23:R23)</f>
        <v>0</v>
      </c>
      <c r="S22" s="118"/>
      <c r="T22" s="23"/>
      <c r="U22" s="23"/>
      <c r="V22" s="120">
        <f>SUM(V23:V23)</f>
        <v>0</v>
      </c>
      <c r="W22" s="118"/>
      <c r="X22" s="17"/>
      <c r="Y22" s="17"/>
      <c r="Z22" s="104">
        <f>SUM(Z23:Z23)</f>
        <v>0</v>
      </c>
      <c r="AA22" s="131"/>
      <c r="AB22" s="33"/>
      <c r="AC22" s="136">
        <f>J22+N22+R22+V22+Z22</f>
        <v>0</v>
      </c>
    </row>
    <row r="23" spans="1:29" s="9" customFormat="1" x14ac:dyDescent="0.2">
      <c r="A23" s="152"/>
      <c r="B23" s="152"/>
      <c r="C23" s="11"/>
      <c r="D23" s="11"/>
      <c r="E23" s="11"/>
      <c r="F23" s="152"/>
      <c r="G23" s="118"/>
      <c r="H23" s="156"/>
      <c r="I23" s="17"/>
      <c r="J23" s="102"/>
      <c r="K23" s="118"/>
      <c r="L23" s="28"/>
      <c r="M23" s="23"/>
      <c r="N23" s="115"/>
      <c r="O23" s="118"/>
      <c r="P23" s="17"/>
      <c r="Q23" s="17"/>
      <c r="R23" s="102"/>
      <c r="S23" s="118"/>
      <c r="T23" s="23"/>
      <c r="U23" s="23"/>
      <c r="V23" s="115"/>
      <c r="W23" s="118"/>
      <c r="X23" s="17"/>
      <c r="Y23" s="17"/>
      <c r="Z23" s="102"/>
      <c r="AA23" s="131"/>
      <c r="AB23" s="33"/>
      <c r="AC23" s="132"/>
    </row>
    <row r="24" spans="1:29" s="69" customFormat="1" x14ac:dyDescent="0.2">
      <c r="A24" s="87" t="s">
        <v>25</v>
      </c>
      <c r="B24" s="87"/>
      <c r="C24" s="63"/>
      <c r="D24" s="63"/>
      <c r="E24" s="63"/>
      <c r="F24" s="87"/>
      <c r="G24" s="119"/>
      <c r="H24" s="160"/>
      <c r="I24" s="64"/>
      <c r="J24" s="104">
        <f>SUM(J25:J25)</f>
        <v>0</v>
      </c>
      <c r="K24" s="119"/>
      <c r="L24" s="60"/>
      <c r="M24" s="60"/>
      <c r="N24" s="120">
        <f>SUM(N25:N25)</f>
        <v>0</v>
      </c>
      <c r="O24" s="119"/>
      <c r="P24" s="57"/>
      <c r="Q24" s="57" t="s">
        <v>0</v>
      </c>
      <c r="R24" s="104">
        <f>SUM(R25:R25)</f>
        <v>0</v>
      </c>
      <c r="S24" s="119"/>
      <c r="T24" s="60"/>
      <c r="U24" s="60"/>
      <c r="V24" s="120">
        <f>SUM(V25:V25)</f>
        <v>0</v>
      </c>
      <c r="W24" s="119"/>
      <c r="X24" s="57"/>
      <c r="Y24" s="57"/>
      <c r="Z24" s="104">
        <f>SUM(Z25:Z25)</f>
        <v>0</v>
      </c>
      <c r="AA24" s="135"/>
      <c r="AB24" s="65"/>
      <c r="AC24" s="136">
        <f>J24+N24+R24+V24+Z24</f>
        <v>0</v>
      </c>
    </row>
    <row r="25" spans="1:29" s="9" customFormat="1" x14ac:dyDescent="0.2">
      <c r="A25" s="19"/>
      <c r="B25" s="19"/>
      <c r="C25" s="75"/>
      <c r="D25" s="75"/>
      <c r="E25" s="75"/>
      <c r="F25" s="19"/>
      <c r="G25" s="118"/>
      <c r="H25" s="162"/>
      <c r="I25" s="76"/>
      <c r="J25" s="102"/>
      <c r="K25" s="118"/>
      <c r="L25" s="23"/>
      <c r="M25" s="23"/>
      <c r="N25" s="115"/>
      <c r="O25" s="118"/>
      <c r="P25" s="17"/>
      <c r="Q25" s="17"/>
      <c r="R25" s="102"/>
      <c r="S25" s="118"/>
      <c r="T25" s="23"/>
      <c r="U25" s="23"/>
      <c r="V25" s="115"/>
      <c r="W25" s="118"/>
      <c r="X25" s="17"/>
      <c r="Y25" s="17"/>
      <c r="Z25" s="102"/>
      <c r="AA25" s="131"/>
      <c r="AB25" s="32"/>
      <c r="AC25" s="132"/>
    </row>
    <row r="26" spans="1:29" s="69" customFormat="1" x14ac:dyDescent="0.2">
      <c r="A26" s="78" t="s">
        <v>16</v>
      </c>
      <c r="B26" s="78"/>
      <c r="C26" s="67"/>
      <c r="D26" s="67"/>
      <c r="E26" s="68"/>
      <c r="F26" s="151"/>
      <c r="G26" s="119"/>
      <c r="H26" s="163"/>
      <c r="I26" s="57"/>
      <c r="J26" s="104">
        <f>SUM(J27:J27)</f>
        <v>0</v>
      </c>
      <c r="K26" s="119"/>
      <c r="L26" s="60"/>
      <c r="M26" s="60"/>
      <c r="N26" s="120">
        <f>SUM(N27:N27)</f>
        <v>0</v>
      </c>
      <c r="O26" s="119"/>
      <c r="P26" s="57"/>
      <c r="Q26" s="57"/>
      <c r="R26" s="104">
        <f>SUM(R27:R27)</f>
        <v>0</v>
      </c>
      <c r="S26" s="119"/>
      <c r="T26" s="60"/>
      <c r="U26" s="60"/>
      <c r="V26" s="120">
        <f>SUM(V27:V27)</f>
        <v>0</v>
      </c>
      <c r="W26" s="119"/>
      <c r="X26" s="57"/>
      <c r="Y26" s="57"/>
      <c r="Z26" s="104">
        <f>SUM(Z27:Z27)</f>
        <v>0</v>
      </c>
      <c r="AA26" s="137"/>
      <c r="AB26" s="89"/>
      <c r="AC26" s="136">
        <f t="shared" ref="AC26:AC31" si="28">J26+N26+R26+V26+Z26</f>
        <v>0</v>
      </c>
    </row>
    <row r="27" spans="1:29" s="9" customFormat="1" x14ac:dyDescent="0.2">
      <c r="A27" s="3"/>
      <c r="B27" s="3"/>
      <c r="C27" s="10"/>
      <c r="D27" s="10"/>
      <c r="E27" s="11"/>
      <c r="F27" s="152"/>
      <c r="G27" s="118"/>
      <c r="H27" s="156"/>
      <c r="I27" s="17"/>
      <c r="J27" s="102"/>
      <c r="K27" s="118"/>
      <c r="L27" s="23"/>
      <c r="M27" s="23"/>
      <c r="N27" s="115"/>
      <c r="O27" s="118"/>
      <c r="P27" s="17"/>
      <c r="Q27" s="17"/>
      <c r="R27" s="102"/>
      <c r="S27" s="118"/>
      <c r="T27" s="23"/>
      <c r="U27" s="23"/>
      <c r="V27" s="115"/>
      <c r="W27" s="118"/>
      <c r="X27" s="17"/>
      <c r="Y27" s="17"/>
      <c r="Z27" s="102"/>
      <c r="AA27" s="138"/>
      <c r="AB27" s="33"/>
      <c r="AC27" s="132"/>
    </row>
    <row r="28" spans="1:29" s="69" customFormat="1" x14ac:dyDescent="0.2">
      <c r="A28" s="78" t="s">
        <v>17</v>
      </c>
      <c r="B28" s="78"/>
      <c r="C28" s="67"/>
      <c r="D28" s="67"/>
      <c r="E28" s="68"/>
      <c r="F28" s="151"/>
      <c r="G28" s="119"/>
      <c r="H28" s="163"/>
      <c r="I28" s="57"/>
      <c r="J28" s="104">
        <f>SUM(J29:J30)</f>
        <v>0</v>
      </c>
      <c r="K28" s="119"/>
      <c r="L28" s="60" t="s">
        <v>0</v>
      </c>
      <c r="M28" s="60"/>
      <c r="N28" s="120">
        <f>SUM(N29:N30)</f>
        <v>0</v>
      </c>
      <c r="O28" s="119"/>
      <c r="P28" s="57" t="s">
        <v>0</v>
      </c>
      <c r="Q28" s="57"/>
      <c r="R28" s="104">
        <f>SUM(R29:R30)</f>
        <v>0</v>
      </c>
      <c r="S28" s="119"/>
      <c r="T28" s="59"/>
      <c r="U28" s="59"/>
      <c r="V28" s="120">
        <f>SUM(V29:V30)</f>
        <v>0</v>
      </c>
      <c r="W28" s="119"/>
      <c r="X28" s="57"/>
      <c r="Y28" s="57" t="s">
        <v>0</v>
      </c>
      <c r="Z28" s="104">
        <f>SUM(Z29:Z30)</f>
        <v>0</v>
      </c>
      <c r="AA28" s="180"/>
      <c r="AB28" s="61"/>
      <c r="AC28" s="136">
        <f t="shared" si="28"/>
        <v>0</v>
      </c>
    </row>
    <row r="29" spans="1:29" s="9" customFormat="1" x14ac:dyDescent="0.2">
      <c r="A29" s="3"/>
      <c r="B29" s="3"/>
      <c r="C29" s="10"/>
      <c r="D29" s="10"/>
      <c r="E29" s="11"/>
      <c r="F29" s="152"/>
      <c r="G29" s="118"/>
      <c r="H29" s="156"/>
      <c r="I29" s="164"/>
      <c r="J29" s="102"/>
      <c r="K29" s="118"/>
      <c r="L29" s="23"/>
      <c r="M29" s="23"/>
      <c r="N29" s="115"/>
      <c r="O29" s="118"/>
      <c r="P29" s="17"/>
      <c r="Q29" s="17"/>
      <c r="R29" s="102"/>
      <c r="S29" s="118"/>
      <c r="T29" s="127"/>
      <c r="U29" s="23"/>
      <c r="V29" s="115"/>
      <c r="W29" s="118"/>
      <c r="X29" s="17"/>
      <c r="Y29" s="17"/>
      <c r="Z29" s="102"/>
      <c r="AA29" s="138"/>
      <c r="AB29" s="33"/>
      <c r="AC29" s="132">
        <f t="shared" si="28"/>
        <v>0</v>
      </c>
    </row>
    <row r="30" spans="1:29" s="9" customFormat="1" x14ac:dyDescent="0.2">
      <c r="A30" s="7"/>
      <c r="B30" s="7"/>
      <c r="C30" s="10"/>
      <c r="D30" s="10"/>
      <c r="E30" s="11"/>
      <c r="F30" s="152"/>
      <c r="G30" s="118"/>
      <c r="H30" s="156"/>
      <c r="I30" s="17"/>
      <c r="J30" s="102"/>
      <c r="K30" s="118"/>
      <c r="L30" s="23"/>
      <c r="M30" s="23"/>
      <c r="N30" s="115"/>
      <c r="O30" s="118"/>
      <c r="P30" s="17"/>
      <c r="Q30" s="17"/>
      <c r="R30" s="102"/>
      <c r="S30" s="118"/>
      <c r="T30" s="23"/>
      <c r="U30" s="23"/>
      <c r="V30" s="115"/>
      <c r="W30" s="118"/>
      <c r="X30" s="17"/>
      <c r="Y30" s="17"/>
      <c r="Z30" s="102"/>
      <c r="AA30" s="138"/>
      <c r="AB30" s="33"/>
      <c r="AC30" s="132"/>
    </row>
    <row r="31" spans="1:29" s="69" customFormat="1" x14ac:dyDescent="0.2">
      <c r="A31" s="78" t="s">
        <v>18</v>
      </c>
      <c r="B31" s="78"/>
      <c r="C31" s="72" t="s">
        <v>0</v>
      </c>
      <c r="D31" s="72"/>
      <c r="E31" s="78"/>
      <c r="F31" s="149"/>
      <c r="G31" s="119"/>
      <c r="H31" s="163"/>
      <c r="I31" s="57"/>
      <c r="J31" s="104">
        <f>SUM(J32:J32)</f>
        <v>0</v>
      </c>
      <c r="K31" s="119"/>
      <c r="L31" s="60"/>
      <c r="M31" s="60"/>
      <c r="N31" s="120">
        <f>SUM(N32:N32)</f>
        <v>0</v>
      </c>
      <c r="O31" s="119"/>
      <c r="P31" s="57"/>
      <c r="Q31" s="57"/>
      <c r="R31" s="104">
        <f>SUM(R32:R32)</f>
        <v>0</v>
      </c>
      <c r="S31" s="119"/>
      <c r="T31" s="60"/>
      <c r="U31" s="60"/>
      <c r="V31" s="120">
        <f>SUM(V32:V32)</f>
        <v>0</v>
      </c>
      <c r="W31" s="119"/>
      <c r="X31" s="57"/>
      <c r="Y31" s="57"/>
      <c r="Z31" s="104">
        <f>SUM(Z32:Z32)</f>
        <v>0</v>
      </c>
      <c r="AA31" s="137"/>
      <c r="AB31" s="89"/>
      <c r="AC31" s="136">
        <f t="shared" si="28"/>
        <v>0</v>
      </c>
    </row>
    <row r="32" spans="1:29" s="9" customFormat="1" x14ac:dyDescent="0.2">
      <c r="A32" s="3"/>
      <c r="B32" s="3"/>
      <c r="C32" s="6"/>
      <c r="D32" s="6"/>
      <c r="E32" s="3"/>
      <c r="F32" s="150"/>
      <c r="G32" s="118"/>
      <c r="H32" s="156"/>
      <c r="I32" s="17"/>
      <c r="J32" s="102"/>
      <c r="K32" s="118"/>
      <c r="L32" s="23"/>
      <c r="M32" s="23"/>
      <c r="N32" s="115"/>
      <c r="O32" s="118"/>
      <c r="P32" s="17"/>
      <c r="Q32" s="17"/>
      <c r="R32" s="102"/>
      <c r="S32" s="118"/>
      <c r="T32" s="23"/>
      <c r="U32" s="23"/>
      <c r="V32" s="115"/>
      <c r="W32" s="118"/>
      <c r="X32" s="17"/>
      <c r="Y32" s="17"/>
      <c r="Z32" s="102"/>
      <c r="AA32" s="138"/>
      <c r="AB32" s="33"/>
      <c r="AC32" s="132"/>
    </row>
    <row r="33" spans="1:29" s="69" customFormat="1" x14ac:dyDescent="0.2">
      <c r="A33" s="78" t="s">
        <v>19</v>
      </c>
      <c r="B33" s="78"/>
      <c r="C33" s="72" t="s">
        <v>0</v>
      </c>
      <c r="D33" s="72"/>
      <c r="E33" s="72"/>
      <c r="F33" s="184"/>
      <c r="G33" s="119"/>
      <c r="H33" s="179"/>
      <c r="I33" s="56"/>
      <c r="J33" s="104">
        <f>J34+J35</f>
        <v>0</v>
      </c>
      <c r="K33" s="119"/>
      <c r="L33" s="60"/>
      <c r="M33" s="60"/>
      <c r="N33" s="120">
        <f>N34+N35</f>
        <v>0</v>
      </c>
      <c r="O33" s="119"/>
      <c r="P33" s="57"/>
      <c r="Q33" s="57"/>
      <c r="R33" s="104">
        <f>R34+R35</f>
        <v>0</v>
      </c>
      <c r="S33" s="119"/>
      <c r="T33" s="59"/>
      <c r="U33" s="59"/>
      <c r="V33" s="120">
        <f>V34+V35</f>
        <v>0</v>
      </c>
      <c r="W33" s="119"/>
      <c r="X33" s="56"/>
      <c r="Y33" s="56"/>
      <c r="Z33" s="104">
        <f>Z34+Z35</f>
        <v>0</v>
      </c>
      <c r="AA33" s="180"/>
      <c r="AB33" s="61"/>
      <c r="AC33" s="136">
        <f>J33+N33+R33+V33+Z33</f>
        <v>0</v>
      </c>
    </row>
    <row r="34" spans="1:29" x14ac:dyDescent="0.2">
      <c r="A34" s="3" t="s">
        <v>20</v>
      </c>
      <c r="B34" s="3"/>
      <c r="C34" s="6"/>
      <c r="D34" s="6"/>
      <c r="E34" s="3"/>
      <c r="F34" s="150"/>
      <c r="G34" s="118"/>
      <c r="H34" s="156"/>
      <c r="I34" s="17"/>
      <c r="J34" s="102">
        <v>0</v>
      </c>
      <c r="K34" s="118"/>
      <c r="L34" s="23"/>
      <c r="M34" s="23"/>
      <c r="N34" s="115">
        <v>0</v>
      </c>
      <c r="O34" s="118"/>
      <c r="P34" s="17"/>
      <c r="Q34" s="17"/>
      <c r="R34" s="102">
        <v>0</v>
      </c>
      <c r="S34" s="118"/>
      <c r="T34" s="23"/>
      <c r="U34" s="23"/>
      <c r="V34" s="115">
        <v>0</v>
      </c>
      <c r="W34" s="118"/>
      <c r="X34" s="17"/>
      <c r="Y34" s="17"/>
      <c r="Z34" s="102">
        <v>0</v>
      </c>
      <c r="AA34" s="138"/>
      <c r="AB34" s="33"/>
      <c r="AC34" s="132">
        <f>J34+N34+R34+V34+Z34</f>
        <v>0</v>
      </c>
    </row>
    <row r="35" spans="1:29" x14ac:dyDescent="0.2">
      <c r="A35" s="3" t="s">
        <v>21</v>
      </c>
      <c r="B35" s="3"/>
      <c r="C35" s="6"/>
      <c r="D35" s="6"/>
      <c r="E35" s="3"/>
      <c r="F35" s="150"/>
      <c r="G35" s="118"/>
      <c r="H35" s="156"/>
      <c r="I35" s="17"/>
      <c r="J35" s="102">
        <v>0</v>
      </c>
      <c r="K35" s="118"/>
      <c r="L35" s="23"/>
      <c r="M35" s="23"/>
      <c r="N35" s="115">
        <v>0</v>
      </c>
      <c r="O35" s="118"/>
      <c r="P35" s="17"/>
      <c r="Q35" s="17"/>
      <c r="R35" s="102">
        <v>0</v>
      </c>
      <c r="S35" s="118"/>
      <c r="T35" s="23"/>
      <c r="U35" s="23"/>
      <c r="V35" s="115">
        <v>0</v>
      </c>
      <c r="W35" s="118"/>
      <c r="X35" s="17"/>
      <c r="Y35" s="17"/>
      <c r="Z35" s="102">
        <v>0</v>
      </c>
      <c r="AA35" s="138"/>
      <c r="AB35" s="33"/>
      <c r="AC35" s="132">
        <f>J35+N35+R35+V35+Z35</f>
        <v>0</v>
      </c>
    </row>
    <row r="36" spans="1:29" x14ac:dyDescent="0.2">
      <c r="A36" s="5"/>
      <c r="B36" s="5"/>
      <c r="C36" s="6"/>
      <c r="D36" s="6"/>
      <c r="E36" s="3"/>
      <c r="F36" s="150"/>
      <c r="G36" s="118"/>
      <c r="H36" s="156"/>
      <c r="I36" s="17"/>
      <c r="J36" s="102"/>
      <c r="K36" s="118"/>
      <c r="L36" s="23"/>
      <c r="M36" s="23"/>
      <c r="N36" s="115"/>
      <c r="O36" s="118"/>
      <c r="P36" s="17"/>
      <c r="Q36" s="17"/>
      <c r="R36" s="102"/>
      <c r="S36" s="118"/>
      <c r="T36" s="23"/>
      <c r="U36" s="23"/>
      <c r="V36" s="115"/>
      <c r="W36" s="118"/>
      <c r="X36" s="17"/>
      <c r="Y36" s="17"/>
      <c r="Z36" s="102"/>
      <c r="AA36" s="138"/>
      <c r="AB36" s="33"/>
      <c r="AC36" s="139"/>
    </row>
    <row r="37" spans="1:29" s="197" customFormat="1" ht="17.25" customHeight="1" x14ac:dyDescent="0.2">
      <c r="A37" s="93" t="s">
        <v>22</v>
      </c>
      <c r="B37" s="93"/>
      <c r="C37" s="92"/>
      <c r="D37" s="92"/>
      <c r="E37" s="93"/>
      <c r="F37" s="153"/>
      <c r="G37" s="196"/>
      <c r="H37" s="166"/>
      <c r="I37" s="92"/>
      <c r="J37" s="106">
        <f>SUM(J13+J24+J15+J19+J17+J26+J28+J31+J33)</f>
        <v>0</v>
      </c>
      <c r="K37" s="196"/>
      <c r="L37" s="92"/>
      <c r="M37" s="92"/>
      <c r="N37" s="124">
        <f>SUM(N13+N24+N15+N19+N17+N26+N28+N31+N33)</f>
        <v>0</v>
      </c>
      <c r="O37" s="196"/>
      <c r="P37" s="92" t="s">
        <v>0</v>
      </c>
      <c r="Q37" s="92" t="s">
        <v>0</v>
      </c>
      <c r="R37" s="106">
        <f>SUM(R13+R24+R15+R19+R17+R26+R28+R31+R33)</f>
        <v>0</v>
      </c>
      <c r="S37" s="196"/>
      <c r="T37" s="92" t="s">
        <v>0</v>
      </c>
      <c r="U37" s="92" t="s">
        <v>0</v>
      </c>
      <c r="V37" s="124">
        <f>SUM(V13+V24+V15+V19+V17+V26+V28+V31+V33)</f>
        <v>0</v>
      </c>
      <c r="W37" s="196"/>
      <c r="X37" s="92" t="s">
        <v>0</v>
      </c>
      <c r="Y37" s="92" t="s">
        <v>0</v>
      </c>
      <c r="Z37" s="106">
        <f>SUM(Z13+Z24+Z15+Z19+Z17+Z26+Z28+Z31+Z33)</f>
        <v>0</v>
      </c>
      <c r="AA37" s="140"/>
      <c r="AB37" s="93"/>
      <c r="AC37" s="124">
        <f>SUM(J37+N37+R37+V37+Z37)</f>
        <v>0</v>
      </c>
    </row>
    <row r="38" spans="1:29" s="69" customFormat="1" x14ac:dyDescent="0.2">
      <c r="A38" s="68" t="s">
        <v>34</v>
      </c>
      <c r="B38" s="68"/>
      <c r="C38" s="62"/>
      <c r="D38" s="62"/>
      <c r="E38" s="68"/>
      <c r="F38" s="151"/>
      <c r="G38" s="181"/>
      <c r="H38" s="163"/>
      <c r="I38" s="57"/>
      <c r="J38" s="104">
        <f>J37-J15-J26-J31-J33</f>
        <v>0</v>
      </c>
      <c r="K38" s="181"/>
      <c r="L38" s="60"/>
      <c r="M38" s="60"/>
      <c r="N38" s="120">
        <f>N37-N15-N26-N31-N33</f>
        <v>0</v>
      </c>
      <c r="O38" s="181"/>
      <c r="P38" s="57"/>
      <c r="Q38" s="57"/>
      <c r="R38" s="104">
        <f>R37-R15-R26-R31-R33</f>
        <v>0</v>
      </c>
      <c r="S38" s="181"/>
      <c r="T38" s="60"/>
      <c r="U38" s="60"/>
      <c r="V38" s="120">
        <f>V37-V15-V26-V31-V33</f>
        <v>0</v>
      </c>
      <c r="W38" s="181"/>
      <c r="X38" s="57"/>
      <c r="Y38" s="57"/>
      <c r="Z38" s="104">
        <f>Z37-Z15-Z26-Z31-Z33</f>
        <v>0</v>
      </c>
      <c r="AA38" s="137"/>
      <c r="AB38" s="89"/>
      <c r="AC38" s="136">
        <f>SUM(J38:Z38)</f>
        <v>0</v>
      </c>
    </row>
    <row r="39" spans="1:29" s="69" customFormat="1" ht="15.75" thickBot="1" x14ac:dyDescent="0.25">
      <c r="A39" s="68" t="s">
        <v>23</v>
      </c>
      <c r="B39" s="218">
        <v>0.5</v>
      </c>
      <c r="D39" s="96"/>
      <c r="E39" s="68"/>
      <c r="F39" s="151"/>
      <c r="G39" s="329"/>
      <c r="H39" s="167"/>
      <c r="I39" s="168"/>
      <c r="J39" s="182">
        <f>J38*B39</f>
        <v>0</v>
      </c>
      <c r="K39" s="329"/>
      <c r="L39" s="125"/>
      <c r="M39" s="125"/>
      <c r="N39" s="126">
        <f>ROUND((N38*$B$39),0)</f>
        <v>0</v>
      </c>
      <c r="O39" s="329"/>
      <c r="P39" s="168" t="s">
        <v>14</v>
      </c>
      <c r="Q39" s="168" t="s">
        <v>0</v>
      </c>
      <c r="R39" s="182">
        <f>R38*J39</f>
        <v>0</v>
      </c>
      <c r="S39" s="329"/>
      <c r="T39" s="125" t="s">
        <v>14</v>
      </c>
      <c r="U39" s="125" t="s">
        <v>0</v>
      </c>
      <c r="V39" s="126">
        <f>ROUND((V38*$B$39),0)</f>
        <v>0</v>
      </c>
      <c r="W39" s="329"/>
      <c r="X39" s="168" t="s">
        <v>14</v>
      </c>
      <c r="Y39" s="168" t="s">
        <v>0</v>
      </c>
      <c r="Z39" s="182">
        <f>Z38*R39</f>
        <v>0</v>
      </c>
      <c r="AA39" s="141"/>
      <c r="AB39" s="142"/>
      <c r="AC39" s="143">
        <f>SUM(J39:Z39)</f>
        <v>0</v>
      </c>
    </row>
    <row r="40" spans="1:29" s="197" customFormat="1" ht="15" thickBot="1" x14ac:dyDescent="0.25">
      <c r="A40" s="294" t="s">
        <v>24</v>
      </c>
      <c r="B40" s="294"/>
      <c r="C40" s="295"/>
      <c r="D40" s="295"/>
      <c r="E40" s="294"/>
      <c r="F40" s="296"/>
      <c r="G40" s="327"/>
      <c r="H40" s="325"/>
      <c r="I40" s="97"/>
      <c r="J40" s="323">
        <f>J37+J39</f>
        <v>0</v>
      </c>
      <c r="K40" s="320"/>
      <c r="L40" s="98"/>
      <c r="M40" s="98"/>
      <c r="N40" s="324">
        <f>N37+N39</f>
        <v>0</v>
      </c>
      <c r="O40" s="320"/>
      <c r="P40" s="97"/>
      <c r="Q40" s="97"/>
      <c r="R40" s="323">
        <f>R37+R39</f>
        <v>0</v>
      </c>
      <c r="S40" s="320"/>
      <c r="T40" s="98"/>
      <c r="U40" s="98"/>
      <c r="V40" s="324">
        <f>V37+V39</f>
        <v>0</v>
      </c>
      <c r="W40" s="320"/>
      <c r="X40" s="97"/>
      <c r="Y40" s="97"/>
      <c r="Z40" s="323">
        <f>Z37+Z39</f>
        <v>0</v>
      </c>
      <c r="AA40" s="322"/>
      <c r="AB40" s="99"/>
      <c r="AC40" s="100">
        <f>SUM(J40:Z40)</f>
        <v>0</v>
      </c>
    </row>
    <row r="41" spans="1:29" ht="13.5" thickTop="1" x14ac:dyDescent="0.2"/>
    <row r="42" spans="1:29" x14ac:dyDescent="0.2">
      <c r="A42" s="26"/>
      <c r="B42" s="26"/>
    </row>
  </sheetData>
  <mergeCells count="6">
    <mergeCell ref="G5:J5"/>
    <mergeCell ref="AA5:AC5"/>
    <mergeCell ref="K5:N5"/>
    <mergeCell ref="O5:R5"/>
    <mergeCell ref="S5:V5"/>
    <mergeCell ref="W5:Z5"/>
  </mergeCells>
  <pageMargins left="0.28000000000000003" right="0.21" top="0.75" bottom="0.75" header="0.3" footer="0.3"/>
  <pageSetup scale="48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75" x14ac:dyDescent="0.2"/>
  <cols>
    <col min="1" max="1" width="21.42578125" customWidth="1"/>
    <col min="2" max="2" width="8.140625" customWidth="1"/>
    <col min="3" max="3" width="9.140625" customWidth="1"/>
    <col min="6" max="6" width="7.85546875" bestFit="1" customWidth="1"/>
  </cols>
  <sheetData>
    <row r="1" spans="1:29" s="185" customFormat="1" ht="15.75" customHeight="1" x14ac:dyDescent="0.25">
      <c r="A1" s="319" t="s">
        <v>51</v>
      </c>
      <c r="B1" s="284"/>
    </row>
    <row r="2" spans="1:29" x14ac:dyDescent="0.2">
      <c r="A2" s="2" t="s">
        <v>30</v>
      </c>
      <c r="B2" s="2"/>
      <c r="F2" t="s">
        <v>0</v>
      </c>
      <c r="H2" s="15" t="s">
        <v>0</v>
      </c>
      <c r="I2" s="15" t="s">
        <v>0</v>
      </c>
      <c r="J2" s="15" t="s">
        <v>0</v>
      </c>
      <c r="K2" s="15"/>
      <c r="L2" s="15"/>
      <c r="M2" s="15"/>
      <c r="N2" s="12" t="s">
        <v>0</v>
      </c>
      <c r="O2" s="12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 spans="1:29" ht="15" x14ac:dyDescent="0.25">
      <c r="A3" s="22"/>
      <c r="B3" s="22"/>
      <c r="C3" s="22"/>
      <c r="D3" s="22"/>
      <c r="G3" t="s">
        <v>1</v>
      </c>
      <c r="H3" s="16">
        <v>1.02</v>
      </c>
      <c r="I3" s="15"/>
      <c r="J3" s="15"/>
      <c r="K3" s="15"/>
      <c r="L3" s="15"/>
      <c r="M3" s="15"/>
      <c r="N3" s="12"/>
      <c r="O3" s="12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1:29" ht="13.5" thickBot="1" x14ac:dyDescent="0.25">
      <c r="A4" s="14"/>
      <c r="B4" s="14"/>
      <c r="H4" s="15"/>
      <c r="I4" s="15"/>
      <c r="J4" s="15"/>
      <c r="K4" s="193" t="s">
        <v>49</v>
      </c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29" ht="13.5" thickBot="1" x14ac:dyDescent="0.25">
      <c r="A5" s="289" t="s">
        <v>0</v>
      </c>
      <c r="B5" s="289"/>
      <c r="C5" s="290"/>
      <c r="D5" s="290"/>
      <c r="E5" s="290"/>
      <c r="F5" s="326"/>
      <c r="G5" s="332" t="s">
        <v>28</v>
      </c>
      <c r="H5" s="333"/>
      <c r="I5" s="333"/>
      <c r="J5" s="334"/>
      <c r="K5" s="342" t="s">
        <v>2</v>
      </c>
      <c r="L5" s="338"/>
      <c r="M5" s="338"/>
      <c r="N5" s="343"/>
      <c r="O5" s="332" t="s">
        <v>3</v>
      </c>
      <c r="P5" s="339"/>
      <c r="Q5" s="339"/>
      <c r="R5" s="340"/>
      <c r="S5" s="342" t="s">
        <v>26</v>
      </c>
      <c r="T5" s="338"/>
      <c r="U5" s="338"/>
      <c r="V5" s="343"/>
      <c r="W5" s="332" t="s">
        <v>4</v>
      </c>
      <c r="X5" s="339"/>
      <c r="Y5" s="339"/>
      <c r="Z5" s="340"/>
      <c r="AA5" s="341" t="s">
        <v>5</v>
      </c>
      <c r="AB5" s="335"/>
      <c r="AC5" s="336"/>
    </row>
    <row r="6" spans="1:29" s="53" customFormat="1" ht="39" thickBot="1" x14ac:dyDescent="0.25">
      <c r="A6" s="316" t="s">
        <v>6</v>
      </c>
      <c r="B6" s="54" t="s">
        <v>56</v>
      </c>
      <c r="C6" s="39" t="s">
        <v>7</v>
      </c>
      <c r="D6" s="39" t="s">
        <v>29</v>
      </c>
      <c r="E6" s="40" t="s">
        <v>27</v>
      </c>
      <c r="F6" s="41" t="s">
        <v>8</v>
      </c>
      <c r="G6" s="309" t="s">
        <v>55</v>
      </c>
      <c r="H6" s="310" t="s">
        <v>9</v>
      </c>
      <c r="I6" s="310" t="s">
        <v>10</v>
      </c>
      <c r="J6" s="311" t="s">
        <v>11</v>
      </c>
      <c r="K6" s="45" t="s">
        <v>48</v>
      </c>
      <c r="L6" s="313" t="s">
        <v>9</v>
      </c>
      <c r="M6" s="313" t="s">
        <v>10</v>
      </c>
      <c r="N6" s="313" t="s">
        <v>11</v>
      </c>
      <c r="O6" s="309" t="s">
        <v>31</v>
      </c>
      <c r="P6" s="310" t="s">
        <v>9</v>
      </c>
      <c r="Q6" s="310" t="s">
        <v>10</v>
      </c>
      <c r="R6" s="311" t="s">
        <v>11</v>
      </c>
      <c r="S6" s="315" t="s">
        <v>32</v>
      </c>
      <c r="T6" s="313" t="s">
        <v>9</v>
      </c>
      <c r="U6" s="313" t="s">
        <v>10</v>
      </c>
      <c r="V6" s="48" t="s">
        <v>11</v>
      </c>
      <c r="W6" s="309" t="s">
        <v>33</v>
      </c>
      <c r="X6" s="310" t="s">
        <v>9</v>
      </c>
      <c r="Y6" s="310" t="s">
        <v>10</v>
      </c>
      <c r="Z6" s="311" t="s">
        <v>11</v>
      </c>
      <c r="AA6" s="314" t="s">
        <v>9</v>
      </c>
      <c r="AB6" s="312" t="s">
        <v>10</v>
      </c>
      <c r="AC6" s="317" t="s">
        <v>11</v>
      </c>
    </row>
    <row r="7" spans="1:29" x14ac:dyDescent="0.2">
      <c r="A7" s="34"/>
      <c r="B7" s="34"/>
      <c r="C7" s="35"/>
      <c r="D7" s="36">
        <f>C7*1.03</f>
        <v>0</v>
      </c>
      <c r="E7" s="37">
        <f t="shared" ref="E7:E12" si="0">G7*12</f>
        <v>0</v>
      </c>
      <c r="F7" s="171"/>
      <c r="G7" s="276">
        <v>0</v>
      </c>
      <c r="H7" s="154">
        <f t="shared" ref="H7:H12" si="1">ROUND(($D7*$G7),0)</f>
        <v>0</v>
      </c>
      <c r="I7" s="154">
        <f>H7*F7</f>
        <v>0</v>
      </c>
      <c r="J7" s="155">
        <f>SUM(H7:I7)</f>
        <v>0</v>
      </c>
      <c r="K7" s="188">
        <f t="shared" ref="K7:K12" si="2">G7</f>
        <v>0</v>
      </c>
      <c r="L7" s="23">
        <f t="shared" ref="L7:L12" si="3">D7*K7*$H$3</f>
        <v>0</v>
      </c>
      <c r="M7" s="23">
        <f>ROUND((L7*$F7),0)</f>
        <v>0</v>
      </c>
      <c r="N7" s="170">
        <f>SUM(L7:M7)</f>
        <v>0</v>
      </c>
      <c r="O7" s="190">
        <f>K7</f>
        <v>0</v>
      </c>
      <c r="P7" s="154">
        <f t="shared" ref="P7:P12" si="4">D7*O7*$H$3^2</f>
        <v>0</v>
      </c>
      <c r="Q7" s="154">
        <f>P7*F7</f>
        <v>0</v>
      </c>
      <c r="R7" s="155">
        <f>SUM(P7:Q7)</f>
        <v>0</v>
      </c>
      <c r="S7" s="189">
        <f>O7</f>
        <v>0</v>
      </c>
      <c r="T7" s="23">
        <f t="shared" ref="T7:T12" si="5">D7*S7*$H$3^3</f>
        <v>0</v>
      </c>
      <c r="U7" s="23">
        <f>ROUND((T7*$F7),0)</f>
        <v>0</v>
      </c>
      <c r="V7" s="170">
        <f>SUM(T7:U7)</f>
        <v>0</v>
      </c>
      <c r="W7" s="190">
        <f>S7</f>
        <v>0</v>
      </c>
      <c r="X7" s="154">
        <f t="shared" ref="X7:X12" si="6">D7*W7*$H$3^4</f>
        <v>0</v>
      </c>
      <c r="Y7" s="154">
        <f>ROUND((X7*$F7),0)</f>
        <v>0</v>
      </c>
      <c r="Z7" s="155">
        <f>SUM(X7:Y7)</f>
        <v>0</v>
      </c>
      <c r="AA7" s="128">
        <f t="shared" ref="AA7:AB12" si="7">SUM(H7+L7+P7+T7+X7)</f>
        <v>0</v>
      </c>
      <c r="AB7" s="129">
        <f t="shared" si="7"/>
        <v>0</v>
      </c>
      <c r="AC7" s="130">
        <f t="shared" ref="AC7:AC12" si="8">SUM(J7+N7+R7+V7+Z7)</f>
        <v>0</v>
      </c>
    </row>
    <row r="8" spans="1:29" x14ac:dyDescent="0.2">
      <c r="A8" s="3"/>
      <c r="B8" s="3"/>
      <c r="C8" s="21"/>
      <c r="D8" s="20">
        <f t="shared" ref="D8:D12" si="9">C8*1.03</f>
        <v>0</v>
      </c>
      <c r="E8" s="13">
        <f t="shared" si="0"/>
        <v>0</v>
      </c>
      <c r="F8" s="148"/>
      <c r="G8" s="277"/>
      <c r="H8" s="17">
        <f t="shared" si="1"/>
        <v>0</v>
      </c>
      <c r="I8" s="17">
        <f t="shared" ref="I8:I12" si="10">H8*F8</f>
        <v>0</v>
      </c>
      <c r="J8" s="157">
        <f>SUM(H8:I8)</f>
        <v>0</v>
      </c>
      <c r="K8" s="188">
        <f t="shared" si="2"/>
        <v>0</v>
      </c>
      <c r="L8" s="23">
        <f t="shared" si="3"/>
        <v>0</v>
      </c>
      <c r="M8" s="23">
        <f>ROUND((L8*$F8),0)</f>
        <v>0</v>
      </c>
      <c r="N8" s="170">
        <f>SUM(L8:M8)</f>
        <v>0</v>
      </c>
      <c r="O8" s="191">
        <f t="shared" ref="O8:O12" si="11">K8</f>
        <v>0</v>
      </c>
      <c r="P8" s="17">
        <f t="shared" si="4"/>
        <v>0</v>
      </c>
      <c r="Q8" s="17">
        <f>ROUND((P8*$F8),0)</f>
        <v>0</v>
      </c>
      <c r="R8" s="157">
        <f>SUM(P8:Q8)</f>
        <v>0</v>
      </c>
      <c r="S8" s="189">
        <f t="shared" ref="S8:S12" si="12">O8</f>
        <v>0</v>
      </c>
      <c r="T8" s="23">
        <f t="shared" si="5"/>
        <v>0</v>
      </c>
      <c r="U8" s="23">
        <f>ROUND((T8*$F8),0)</f>
        <v>0</v>
      </c>
      <c r="V8" s="170">
        <f>SUM(T8:U8)</f>
        <v>0</v>
      </c>
      <c r="W8" s="191">
        <f t="shared" ref="W8:W12" si="13">S8</f>
        <v>0</v>
      </c>
      <c r="X8" s="17">
        <f t="shared" si="6"/>
        <v>0</v>
      </c>
      <c r="Y8" s="17">
        <f>ROUND((X8*$F8),0)</f>
        <v>0</v>
      </c>
      <c r="Z8" s="157">
        <f>SUM(X8:Y8)</f>
        <v>0</v>
      </c>
      <c r="AA8" s="131">
        <f t="shared" si="7"/>
        <v>0</v>
      </c>
      <c r="AB8" s="32">
        <f t="shared" si="7"/>
        <v>0</v>
      </c>
      <c r="AC8" s="132">
        <f t="shared" si="8"/>
        <v>0</v>
      </c>
    </row>
    <row r="9" spans="1:29" x14ac:dyDescent="0.2">
      <c r="A9" s="3"/>
      <c r="B9" s="3"/>
      <c r="C9" s="21"/>
      <c r="D9" s="20">
        <f t="shared" si="9"/>
        <v>0</v>
      </c>
      <c r="E9" s="13">
        <f t="shared" si="0"/>
        <v>0</v>
      </c>
      <c r="F9" s="148"/>
      <c r="G9" s="277"/>
      <c r="H9" s="17">
        <f t="shared" si="1"/>
        <v>0</v>
      </c>
      <c r="I9" s="17">
        <f t="shared" si="10"/>
        <v>0</v>
      </c>
      <c r="J9" s="157">
        <f t="shared" ref="J9:J12" si="14">SUM(H9:I9)</f>
        <v>0</v>
      </c>
      <c r="K9" s="188">
        <f t="shared" si="2"/>
        <v>0</v>
      </c>
      <c r="L9" s="23">
        <f t="shared" si="3"/>
        <v>0</v>
      </c>
      <c r="M9" s="23">
        <f t="shared" ref="M9:M12" si="15">ROUND((L9*$F9),0)</f>
        <v>0</v>
      </c>
      <c r="N9" s="170">
        <f t="shared" ref="N9:N12" si="16">SUM(L9:M9)</f>
        <v>0</v>
      </c>
      <c r="O9" s="191">
        <f t="shared" si="11"/>
        <v>0</v>
      </c>
      <c r="P9" s="17">
        <f t="shared" si="4"/>
        <v>0</v>
      </c>
      <c r="Q9" s="17">
        <f t="shared" ref="Q9:Q12" si="17">ROUND((P9*$F9),0)</f>
        <v>0</v>
      </c>
      <c r="R9" s="157">
        <f t="shared" ref="R9:R12" si="18">SUM(P9:Q9)</f>
        <v>0</v>
      </c>
      <c r="S9" s="189">
        <f t="shared" si="12"/>
        <v>0</v>
      </c>
      <c r="T9" s="23">
        <f t="shared" si="5"/>
        <v>0</v>
      </c>
      <c r="U9" s="23">
        <f t="shared" ref="U9:U12" si="19">ROUND((T9*$F9),0)</f>
        <v>0</v>
      </c>
      <c r="V9" s="170">
        <f t="shared" ref="V9:V12" si="20">SUM(T9:U9)</f>
        <v>0</v>
      </c>
      <c r="W9" s="191">
        <f t="shared" si="13"/>
        <v>0</v>
      </c>
      <c r="X9" s="17">
        <f t="shared" si="6"/>
        <v>0</v>
      </c>
      <c r="Y9" s="17">
        <f t="shared" ref="Y9:Y12" si="21">ROUND((X9*$F9),0)</f>
        <v>0</v>
      </c>
      <c r="Z9" s="157">
        <f t="shared" ref="Z9:Z12" si="22">SUM(X9:Y9)</f>
        <v>0</v>
      </c>
      <c r="AA9" s="131">
        <f t="shared" si="7"/>
        <v>0</v>
      </c>
      <c r="AB9" s="32">
        <f t="shared" si="7"/>
        <v>0</v>
      </c>
      <c r="AC9" s="132">
        <f t="shared" si="8"/>
        <v>0</v>
      </c>
    </row>
    <row r="10" spans="1:29" x14ac:dyDescent="0.2">
      <c r="A10" s="4"/>
      <c r="B10" s="4"/>
      <c r="C10" s="25"/>
      <c r="D10" s="20">
        <f t="shared" si="9"/>
        <v>0</v>
      </c>
      <c r="E10" s="13">
        <f t="shared" si="0"/>
        <v>0</v>
      </c>
      <c r="F10" s="148"/>
      <c r="G10" s="278"/>
      <c r="H10" s="17">
        <f t="shared" si="1"/>
        <v>0</v>
      </c>
      <c r="I10" s="17">
        <f t="shared" si="10"/>
        <v>0</v>
      </c>
      <c r="J10" s="157">
        <f>SUM(H10:I10)</f>
        <v>0</v>
      </c>
      <c r="K10" s="188">
        <f t="shared" si="2"/>
        <v>0</v>
      </c>
      <c r="L10" s="23">
        <f t="shared" si="3"/>
        <v>0</v>
      </c>
      <c r="M10" s="23">
        <f>ROUND((L10*$F10),0)</f>
        <v>0</v>
      </c>
      <c r="N10" s="170">
        <f>SUM(L10:M10)</f>
        <v>0</v>
      </c>
      <c r="O10" s="191">
        <f t="shared" si="11"/>
        <v>0</v>
      </c>
      <c r="P10" s="17">
        <f t="shared" si="4"/>
        <v>0</v>
      </c>
      <c r="Q10" s="17">
        <f t="shared" si="17"/>
        <v>0</v>
      </c>
      <c r="R10" s="157">
        <f t="shared" si="18"/>
        <v>0</v>
      </c>
      <c r="S10" s="189">
        <f t="shared" si="12"/>
        <v>0</v>
      </c>
      <c r="T10" s="23">
        <f t="shared" si="5"/>
        <v>0</v>
      </c>
      <c r="U10" s="23">
        <f t="shared" si="19"/>
        <v>0</v>
      </c>
      <c r="V10" s="170">
        <f t="shared" si="20"/>
        <v>0</v>
      </c>
      <c r="W10" s="191">
        <f t="shared" si="13"/>
        <v>0</v>
      </c>
      <c r="X10" s="17">
        <f t="shared" si="6"/>
        <v>0</v>
      </c>
      <c r="Y10" s="17">
        <f t="shared" si="21"/>
        <v>0</v>
      </c>
      <c r="Z10" s="157">
        <f t="shared" si="22"/>
        <v>0</v>
      </c>
      <c r="AA10" s="131">
        <f t="shared" si="7"/>
        <v>0</v>
      </c>
      <c r="AB10" s="32">
        <f t="shared" si="7"/>
        <v>0</v>
      </c>
      <c r="AC10" s="132">
        <f t="shared" si="8"/>
        <v>0</v>
      </c>
    </row>
    <row r="11" spans="1:29" x14ac:dyDescent="0.2">
      <c r="A11" s="4"/>
      <c r="B11" s="4"/>
      <c r="C11" s="25"/>
      <c r="D11" s="20">
        <f t="shared" si="9"/>
        <v>0</v>
      </c>
      <c r="E11" s="13">
        <f t="shared" si="0"/>
        <v>0</v>
      </c>
      <c r="F11" s="148"/>
      <c r="G11" s="278"/>
      <c r="H11" s="17">
        <f t="shared" si="1"/>
        <v>0</v>
      </c>
      <c r="I11" s="17">
        <f t="shared" si="10"/>
        <v>0</v>
      </c>
      <c r="J11" s="157">
        <f t="shared" si="14"/>
        <v>0</v>
      </c>
      <c r="K11" s="188">
        <f t="shared" si="2"/>
        <v>0</v>
      </c>
      <c r="L11" s="23">
        <f t="shared" si="3"/>
        <v>0</v>
      </c>
      <c r="M11" s="23">
        <f t="shared" ref="M11" si="23">ROUND((L11*$F11),0)</f>
        <v>0</v>
      </c>
      <c r="N11" s="170">
        <f t="shared" si="16"/>
        <v>0</v>
      </c>
      <c r="O11" s="191">
        <f t="shared" si="11"/>
        <v>0</v>
      </c>
      <c r="P11" s="17">
        <f t="shared" si="4"/>
        <v>0</v>
      </c>
      <c r="Q11" s="17">
        <f t="shared" si="17"/>
        <v>0</v>
      </c>
      <c r="R11" s="157">
        <f t="shared" si="18"/>
        <v>0</v>
      </c>
      <c r="S11" s="189">
        <f t="shared" si="12"/>
        <v>0</v>
      </c>
      <c r="T11" s="23">
        <f t="shared" si="5"/>
        <v>0</v>
      </c>
      <c r="U11" s="23">
        <f t="shared" si="19"/>
        <v>0</v>
      </c>
      <c r="V11" s="170">
        <f t="shared" si="20"/>
        <v>0</v>
      </c>
      <c r="W11" s="191">
        <f t="shared" si="13"/>
        <v>0</v>
      </c>
      <c r="X11" s="17">
        <f t="shared" si="6"/>
        <v>0</v>
      </c>
      <c r="Y11" s="17">
        <f t="shared" si="21"/>
        <v>0</v>
      </c>
      <c r="Z11" s="157">
        <f t="shared" si="22"/>
        <v>0</v>
      </c>
      <c r="AA11" s="131">
        <f t="shared" si="7"/>
        <v>0</v>
      </c>
      <c r="AB11" s="32">
        <f t="shared" si="7"/>
        <v>0</v>
      </c>
      <c r="AC11" s="132">
        <f t="shared" si="8"/>
        <v>0</v>
      </c>
    </row>
    <row r="12" spans="1:29" ht="13.5" thickBot="1" x14ac:dyDescent="0.25">
      <c r="A12" s="3"/>
      <c r="B12" s="3"/>
      <c r="C12" s="21"/>
      <c r="D12" s="20">
        <f t="shared" si="9"/>
        <v>0</v>
      </c>
      <c r="E12" s="13">
        <f t="shared" si="0"/>
        <v>0</v>
      </c>
      <c r="F12" s="148"/>
      <c r="G12" s="279"/>
      <c r="H12" s="173">
        <f t="shared" si="1"/>
        <v>0</v>
      </c>
      <c r="I12" s="173">
        <f t="shared" si="10"/>
        <v>0</v>
      </c>
      <c r="J12" s="174">
        <f t="shared" si="14"/>
        <v>0</v>
      </c>
      <c r="K12" s="188">
        <f t="shared" si="2"/>
        <v>0</v>
      </c>
      <c r="L12" s="55">
        <f t="shared" si="3"/>
        <v>0</v>
      </c>
      <c r="M12" s="55">
        <f t="shared" si="15"/>
        <v>0</v>
      </c>
      <c r="N12" s="172">
        <f t="shared" si="16"/>
        <v>0</v>
      </c>
      <c r="O12" s="192">
        <f t="shared" si="11"/>
        <v>0</v>
      </c>
      <c r="P12" s="173">
        <f t="shared" si="4"/>
        <v>0</v>
      </c>
      <c r="Q12" s="173">
        <f t="shared" si="17"/>
        <v>0</v>
      </c>
      <c r="R12" s="174">
        <f t="shared" si="18"/>
        <v>0</v>
      </c>
      <c r="S12" s="189">
        <f t="shared" si="12"/>
        <v>0</v>
      </c>
      <c r="T12" s="55">
        <f t="shared" si="5"/>
        <v>0</v>
      </c>
      <c r="U12" s="55">
        <f t="shared" si="19"/>
        <v>0</v>
      </c>
      <c r="V12" s="172">
        <f t="shared" si="20"/>
        <v>0</v>
      </c>
      <c r="W12" s="192">
        <f t="shared" si="13"/>
        <v>0</v>
      </c>
      <c r="X12" s="173">
        <f t="shared" si="6"/>
        <v>0</v>
      </c>
      <c r="Y12" s="173">
        <f t="shared" si="21"/>
        <v>0</v>
      </c>
      <c r="Z12" s="174">
        <f t="shared" si="22"/>
        <v>0</v>
      </c>
      <c r="AA12" s="175">
        <f t="shared" si="7"/>
        <v>0</v>
      </c>
      <c r="AB12" s="176">
        <f t="shared" si="7"/>
        <v>0</v>
      </c>
      <c r="AC12" s="177">
        <f t="shared" si="8"/>
        <v>0</v>
      </c>
    </row>
    <row r="13" spans="1:29" s="69" customFormat="1" ht="13.5" thickBot="1" x14ac:dyDescent="0.25">
      <c r="A13" s="78" t="s">
        <v>12</v>
      </c>
      <c r="B13" s="78"/>
      <c r="C13" s="79" t="s">
        <v>0</v>
      </c>
      <c r="D13" s="79"/>
      <c r="E13" s="77">
        <f>SUM(E7:E7)</f>
        <v>0</v>
      </c>
      <c r="F13" s="183"/>
      <c r="G13" s="178"/>
      <c r="H13" s="158">
        <f>SUM(H7:H12)</f>
        <v>0</v>
      </c>
      <c r="I13" s="81">
        <f>SUM(I7:I12)</f>
        <v>0</v>
      </c>
      <c r="J13" s="103">
        <f>SUM(J7:J12)</f>
        <v>0</v>
      </c>
      <c r="K13" s="178"/>
      <c r="L13" s="83">
        <f>SUM(L7:L12)</f>
        <v>0</v>
      </c>
      <c r="M13" s="84">
        <f>SUM(M7:M12)</f>
        <v>0</v>
      </c>
      <c r="N13" s="117">
        <f>SUM(N7:N12)</f>
        <v>0</v>
      </c>
      <c r="O13" s="178"/>
      <c r="P13" s="81">
        <f>SUM(P7:P12)</f>
        <v>0</v>
      </c>
      <c r="Q13" s="81">
        <f>SUM(Q7:Q12)</f>
        <v>0</v>
      </c>
      <c r="R13" s="159">
        <f>SUM(R7:R12)</f>
        <v>0</v>
      </c>
      <c r="S13" s="178"/>
      <c r="T13" s="83">
        <f>D13*S13*1.09</f>
        <v>0</v>
      </c>
      <c r="U13" s="84">
        <f>SUM(U7:U12)</f>
        <v>0</v>
      </c>
      <c r="V13" s="117">
        <f>SUM(V7:V12)</f>
        <v>0</v>
      </c>
      <c r="W13" s="178"/>
      <c r="X13" s="81">
        <f>D13*W13*1.12</f>
        <v>0</v>
      </c>
      <c r="Y13" s="81">
        <f>SUM(Y7:Y12)</f>
        <v>0</v>
      </c>
      <c r="Z13" s="159">
        <f>SUM(Z7:Z12)</f>
        <v>0</v>
      </c>
      <c r="AA13" s="133">
        <f>SUM(AA7:AA12)</f>
        <v>0</v>
      </c>
      <c r="AB13" s="85">
        <f>SUM(AB7:AB12)</f>
        <v>0</v>
      </c>
      <c r="AC13" s="134">
        <f>SUM(AC7:AC12)</f>
        <v>0</v>
      </c>
    </row>
    <row r="14" spans="1:29" s="9" customFormat="1" ht="13.5" thickTop="1" x14ac:dyDescent="0.2">
      <c r="A14" s="3"/>
      <c r="B14" s="3"/>
      <c r="C14" s="6"/>
      <c r="D14" s="6"/>
      <c r="E14" s="13"/>
      <c r="F14" s="148"/>
      <c r="G14" s="118"/>
      <c r="H14" s="194"/>
      <c r="I14" s="71"/>
      <c r="J14" s="70"/>
      <c r="K14" s="118"/>
      <c r="L14" s="27"/>
      <c r="M14" s="27"/>
      <c r="N14" s="195"/>
      <c r="O14" s="118"/>
      <c r="P14" s="17"/>
      <c r="Q14" s="17"/>
      <c r="R14" s="157"/>
      <c r="S14" s="118"/>
      <c r="T14" s="23"/>
      <c r="U14" s="23"/>
      <c r="V14" s="115"/>
      <c r="W14" s="118"/>
      <c r="X14" s="17"/>
      <c r="Y14" s="17"/>
      <c r="Z14" s="157"/>
      <c r="AA14" s="131"/>
      <c r="AB14" s="32"/>
      <c r="AC14" s="132"/>
    </row>
    <row r="15" spans="1:29" s="69" customFormat="1" x14ac:dyDescent="0.2">
      <c r="A15" s="78" t="s">
        <v>13</v>
      </c>
      <c r="B15" s="78"/>
      <c r="C15" s="72"/>
      <c r="D15" s="72"/>
      <c r="E15" s="7"/>
      <c r="F15" s="184"/>
      <c r="G15" s="119"/>
      <c r="H15" s="179"/>
      <c r="I15" s="56"/>
      <c r="J15" s="104">
        <f>SUM(J16:J16)</f>
        <v>0</v>
      </c>
      <c r="K15" s="119"/>
      <c r="L15" s="58"/>
      <c r="M15" s="59"/>
      <c r="N15" s="120">
        <f>SUM(N16:N16)</f>
        <v>0</v>
      </c>
      <c r="O15" s="119"/>
      <c r="P15" s="57"/>
      <c r="Q15" s="57"/>
      <c r="R15" s="104">
        <f>SUM(R16:R16)</f>
        <v>0</v>
      </c>
      <c r="S15" s="119"/>
      <c r="T15" s="60"/>
      <c r="U15" s="60"/>
      <c r="V15" s="120">
        <f>SUM(V16:V16)</f>
        <v>0</v>
      </c>
      <c r="W15" s="119"/>
      <c r="X15" s="57"/>
      <c r="Y15" s="57"/>
      <c r="Z15" s="104">
        <f>SUM(Z16:Z16)</f>
        <v>0</v>
      </c>
      <c r="AA15" s="180"/>
      <c r="AB15" s="61"/>
      <c r="AC15" s="136">
        <f>J15+N15+R15+V15+Z15</f>
        <v>0</v>
      </c>
    </row>
    <row r="16" spans="1:29" s="9" customFormat="1" x14ac:dyDescent="0.2">
      <c r="A16" s="3"/>
      <c r="B16" s="3"/>
      <c r="C16" s="6"/>
      <c r="D16" s="6"/>
      <c r="E16" s="3"/>
      <c r="F16" s="150"/>
      <c r="G16" s="118"/>
      <c r="H16" s="156"/>
      <c r="I16" s="17"/>
      <c r="J16" s="102"/>
      <c r="K16" s="118"/>
      <c r="L16" s="28"/>
      <c r="M16" s="23"/>
      <c r="N16" s="115"/>
      <c r="O16" s="118"/>
      <c r="P16" s="17"/>
      <c r="Q16" s="17"/>
      <c r="R16" s="102"/>
      <c r="S16" s="118"/>
      <c r="T16" s="23"/>
      <c r="U16" s="23"/>
      <c r="V16" s="115"/>
      <c r="W16" s="118"/>
      <c r="X16" s="17"/>
      <c r="Y16" s="17"/>
      <c r="Z16" s="102"/>
      <c r="AA16" s="138"/>
      <c r="AB16" s="33"/>
      <c r="AC16" s="132"/>
    </row>
    <row r="17" spans="1:29" s="69" customFormat="1" x14ac:dyDescent="0.2">
      <c r="A17" s="78" t="s">
        <v>15</v>
      </c>
      <c r="B17" s="78"/>
      <c r="C17" s="67"/>
      <c r="D17" s="67"/>
      <c r="E17" s="68"/>
      <c r="F17" s="151"/>
      <c r="G17" s="119"/>
      <c r="H17" s="163"/>
      <c r="I17" s="57"/>
      <c r="J17" s="104">
        <f>SUM(J18:J18)</f>
        <v>0</v>
      </c>
      <c r="K17" s="119"/>
      <c r="L17" s="59"/>
      <c r="M17" s="59"/>
      <c r="N17" s="120">
        <f>SUM(N18:N18)</f>
        <v>0</v>
      </c>
      <c r="O17" s="119"/>
      <c r="P17" s="57" t="s">
        <v>0</v>
      </c>
      <c r="Q17" s="57" t="s">
        <v>0</v>
      </c>
      <c r="R17" s="104">
        <f>SUM(R18:R18)</f>
        <v>0</v>
      </c>
      <c r="S17" s="119"/>
      <c r="T17" s="60" t="s">
        <v>0</v>
      </c>
      <c r="U17" s="60" t="s">
        <v>0</v>
      </c>
      <c r="V17" s="120">
        <f>SUM(V18:V18)</f>
        <v>0</v>
      </c>
      <c r="W17" s="119"/>
      <c r="X17" s="57" t="s">
        <v>0</v>
      </c>
      <c r="Y17" s="57" t="s">
        <v>0</v>
      </c>
      <c r="Z17" s="104">
        <f>SUM(Z18:Z18)</f>
        <v>0</v>
      </c>
      <c r="AA17" s="137"/>
      <c r="AB17" s="89"/>
      <c r="AC17" s="136">
        <f>J17+N17+R17+V17+Z17</f>
        <v>0</v>
      </c>
    </row>
    <row r="18" spans="1:29" s="9" customFormat="1" x14ac:dyDescent="0.2">
      <c r="A18" s="11"/>
      <c r="B18" s="11"/>
      <c r="C18" s="10"/>
      <c r="D18" s="10"/>
      <c r="E18" s="11"/>
      <c r="F18" s="152"/>
      <c r="G18" s="118"/>
      <c r="H18" s="156"/>
      <c r="I18" s="17"/>
      <c r="J18" s="102"/>
      <c r="K18" s="118"/>
      <c r="L18" s="23"/>
      <c r="M18" s="23"/>
      <c r="N18" s="115"/>
      <c r="O18" s="118"/>
      <c r="P18" s="17"/>
      <c r="Q18" s="17"/>
      <c r="R18" s="102"/>
      <c r="S18" s="118"/>
      <c r="T18" s="23"/>
      <c r="U18" s="23"/>
      <c r="V18" s="115"/>
      <c r="W18" s="118"/>
      <c r="X18" s="17"/>
      <c r="Y18" s="17"/>
      <c r="Z18" s="102"/>
      <c r="AA18" s="138"/>
      <c r="AB18" s="33"/>
      <c r="AC18" s="132"/>
    </row>
    <row r="19" spans="1:29" s="69" customFormat="1" x14ac:dyDescent="0.2">
      <c r="A19" s="302" t="s">
        <v>57</v>
      </c>
      <c r="B19" s="78"/>
      <c r="C19" s="67"/>
      <c r="D19" s="67"/>
      <c r="E19" s="68"/>
      <c r="F19" s="151"/>
      <c r="G19" s="119"/>
      <c r="H19" s="163"/>
      <c r="I19" s="57"/>
      <c r="J19" s="104">
        <f>SUM(J20:J21)</f>
        <v>0</v>
      </c>
      <c r="K19" s="119"/>
      <c r="L19" s="58"/>
      <c r="M19" s="59"/>
      <c r="N19" s="120">
        <f>SUM(N20:N21)</f>
        <v>0</v>
      </c>
      <c r="O19" s="119"/>
      <c r="P19" s="57"/>
      <c r="Q19" s="57"/>
      <c r="R19" s="104">
        <f>SUM(R20:R21)</f>
        <v>0</v>
      </c>
      <c r="S19" s="119"/>
      <c r="T19" s="60"/>
      <c r="U19" s="60" t="s">
        <v>0</v>
      </c>
      <c r="V19" s="120">
        <f>SUM(V20:V21)</f>
        <v>0</v>
      </c>
      <c r="W19" s="119"/>
      <c r="X19" s="57"/>
      <c r="Y19" s="57"/>
      <c r="Z19" s="104">
        <f>SUM(Z20:Z21)</f>
        <v>0</v>
      </c>
      <c r="AA19" s="135" t="s">
        <v>0</v>
      </c>
      <c r="AB19" s="89"/>
      <c r="AC19" s="136">
        <f>J19+N19+R19+V19+Z19</f>
        <v>0</v>
      </c>
    </row>
    <row r="20" spans="1:29" s="9" customFormat="1" x14ac:dyDescent="0.2">
      <c r="A20" s="3"/>
      <c r="B20" s="3"/>
      <c r="C20" s="10"/>
      <c r="D20" s="10"/>
      <c r="E20" s="11"/>
      <c r="F20" s="152"/>
      <c r="G20" s="118"/>
      <c r="H20" s="156"/>
      <c r="I20" s="17"/>
      <c r="J20" s="102"/>
      <c r="K20" s="118"/>
      <c r="L20" s="28"/>
      <c r="M20" s="23"/>
      <c r="N20" s="115"/>
      <c r="O20" s="118"/>
      <c r="P20" s="17"/>
      <c r="Q20" s="17"/>
      <c r="R20" s="102"/>
      <c r="S20" s="118"/>
      <c r="T20" s="23"/>
      <c r="U20" s="23"/>
      <c r="V20" s="115"/>
      <c r="W20" s="118"/>
      <c r="X20" s="17"/>
      <c r="Y20" s="17"/>
      <c r="Z20" s="102"/>
      <c r="AA20" s="131"/>
      <c r="AB20" s="33"/>
      <c r="AC20" s="132">
        <f t="shared" ref="AC20" si="24">J20+N20+R20+V20+Z20</f>
        <v>0</v>
      </c>
    </row>
    <row r="21" spans="1:29" s="9" customFormat="1" x14ac:dyDescent="0.2">
      <c r="A21" s="11"/>
      <c r="B21" s="11"/>
      <c r="C21" s="11"/>
      <c r="D21" s="11"/>
      <c r="E21" s="11"/>
      <c r="F21" s="152"/>
      <c r="G21" s="118"/>
      <c r="H21" s="156"/>
      <c r="I21" s="17"/>
      <c r="J21" s="102"/>
      <c r="K21" s="118"/>
      <c r="L21" s="28"/>
      <c r="M21" s="23"/>
      <c r="N21" s="115"/>
      <c r="O21" s="118"/>
      <c r="P21" s="17"/>
      <c r="Q21" s="17"/>
      <c r="R21" s="102"/>
      <c r="S21" s="118"/>
      <c r="T21" s="23"/>
      <c r="U21" s="23"/>
      <c r="V21" s="115"/>
      <c r="W21" s="118"/>
      <c r="X21" s="17"/>
      <c r="Y21" s="17"/>
      <c r="Z21" s="102"/>
      <c r="AA21" s="131"/>
      <c r="AB21" s="33"/>
      <c r="AC21" s="132"/>
    </row>
    <row r="22" spans="1:29" s="9" customFormat="1" x14ac:dyDescent="0.2">
      <c r="A22" s="302" t="s">
        <v>54</v>
      </c>
      <c r="B22" s="152"/>
      <c r="C22" s="11"/>
      <c r="D22" s="11"/>
      <c r="E22" s="11"/>
      <c r="F22" s="152"/>
      <c r="G22" s="118"/>
      <c r="H22" s="156"/>
      <c r="I22" s="17"/>
      <c r="J22" s="104">
        <f>SUM(J23:J23)</f>
        <v>0</v>
      </c>
      <c r="K22" s="118"/>
      <c r="L22" s="28"/>
      <c r="M22" s="23"/>
      <c r="N22" s="120">
        <f>SUM(N23:N23)</f>
        <v>0</v>
      </c>
      <c r="O22" s="118"/>
      <c r="P22" s="17"/>
      <c r="Q22" s="17"/>
      <c r="R22" s="104">
        <f>SUM(R23:R23)</f>
        <v>0</v>
      </c>
      <c r="S22" s="118"/>
      <c r="T22" s="23"/>
      <c r="U22" s="23"/>
      <c r="V22" s="120">
        <f>SUM(V23:V23)</f>
        <v>0</v>
      </c>
      <c r="W22" s="118"/>
      <c r="X22" s="17"/>
      <c r="Y22" s="17"/>
      <c r="Z22" s="104">
        <f>SUM(Z23:Z23)</f>
        <v>0</v>
      </c>
      <c r="AA22" s="131"/>
      <c r="AB22" s="33"/>
      <c r="AC22" s="136">
        <f>J22+N22+R22+V22+Z22</f>
        <v>0</v>
      </c>
    </row>
    <row r="23" spans="1:29" s="9" customFormat="1" x14ac:dyDescent="0.2">
      <c r="A23" s="152"/>
      <c r="B23" s="152"/>
      <c r="C23" s="11"/>
      <c r="D23" s="11"/>
      <c r="E23" s="11"/>
      <c r="F23" s="152"/>
      <c r="G23" s="118"/>
      <c r="H23" s="156"/>
      <c r="I23" s="17"/>
      <c r="J23" s="102"/>
      <c r="K23" s="118"/>
      <c r="L23" s="28"/>
      <c r="M23" s="23"/>
      <c r="N23" s="115"/>
      <c r="O23" s="118"/>
      <c r="P23" s="17"/>
      <c r="Q23" s="17"/>
      <c r="R23" s="102"/>
      <c r="S23" s="118"/>
      <c r="T23" s="23"/>
      <c r="U23" s="23"/>
      <c r="V23" s="115"/>
      <c r="W23" s="118"/>
      <c r="X23" s="17"/>
      <c r="Y23" s="17"/>
      <c r="Z23" s="102"/>
      <c r="AA23" s="131"/>
      <c r="AB23" s="33"/>
      <c r="AC23" s="132"/>
    </row>
    <row r="24" spans="1:29" s="69" customFormat="1" x14ac:dyDescent="0.2">
      <c r="A24" s="87" t="s">
        <v>25</v>
      </c>
      <c r="B24" s="87"/>
      <c r="C24" s="63"/>
      <c r="D24" s="63"/>
      <c r="E24" s="63"/>
      <c r="F24" s="87"/>
      <c r="G24" s="119"/>
      <c r="H24" s="160"/>
      <c r="I24" s="64"/>
      <c r="J24" s="104">
        <f>SUM(J25:J25)</f>
        <v>0</v>
      </c>
      <c r="K24" s="119"/>
      <c r="L24" s="60"/>
      <c r="M24" s="60"/>
      <c r="N24" s="120">
        <f>SUM(N25:N25)</f>
        <v>0</v>
      </c>
      <c r="O24" s="119"/>
      <c r="P24" s="57"/>
      <c r="Q24" s="57" t="s">
        <v>0</v>
      </c>
      <c r="R24" s="104">
        <f>SUM(R25:R25)</f>
        <v>0</v>
      </c>
      <c r="S24" s="119"/>
      <c r="T24" s="60"/>
      <c r="U24" s="60"/>
      <c r="V24" s="120">
        <f>SUM(V25:V25)</f>
        <v>0</v>
      </c>
      <c r="W24" s="119"/>
      <c r="X24" s="57"/>
      <c r="Y24" s="57"/>
      <c r="Z24" s="104">
        <f>SUM(Z25:Z25)</f>
        <v>0</v>
      </c>
      <c r="AA24" s="135"/>
      <c r="AB24" s="65"/>
      <c r="AC24" s="136">
        <f>J24+N24+R24+V24+Z24</f>
        <v>0</v>
      </c>
    </row>
    <row r="25" spans="1:29" s="9" customFormat="1" x14ac:dyDescent="0.2">
      <c r="A25" s="19"/>
      <c r="B25" s="19"/>
      <c r="C25" s="75"/>
      <c r="D25" s="75"/>
      <c r="E25" s="75"/>
      <c r="F25" s="19"/>
      <c r="G25" s="118"/>
      <c r="H25" s="162"/>
      <c r="I25" s="76"/>
      <c r="J25" s="102"/>
      <c r="K25" s="118"/>
      <c r="L25" s="23"/>
      <c r="M25" s="23"/>
      <c r="N25" s="115"/>
      <c r="O25" s="118"/>
      <c r="P25" s="17"/>
      <c r="Q25" s="17"/>
      <c r="R25" s="102"/>
      <c r="S25" s="118"/>
      <c r="T25" s="23"/>
      <c r="U25" s="23"/>
      <c r="V25" s="115"/>
      <c r="W25" s="118"/>
      <c r="X25" s="17"/>
      <c r="Y25" s="17"/>
      <c r="Z25" s="102"/>
      <c r="AA25" s="131"/>
      <c r="AB25" s="32"/>
      <c r="AC25" s="132"/>
    </row>
    <row r="26" spans="1:29" s="69" customFormat="1" x14ac:dyDescent="0.2">
      <c r="A26" s="78" t="s">
        <v>16</v>
      </c>
      <c r="B26" s="78"/>
      <c r="C26" s="67"/>
      <c r="D26" s="67"/>
      <c r="E26" s="68"/>
      <c r="F26" s="151"/>
      <c r="G26" s="119"/>
      <c r="H26" s="163"/>
      <c r="I26" s="57"/>
      <c r="J26" s="104">
        <f>SUM(J27:J27)</f>
        <v>0</v>
      </c>
      <c r="K26" s="119"/>
      <c r="L26" s="60"/>
      <c r="M26" s="60"/>
      <c r="N26" s="120">
        <f>SUM(N27:N27)</f>
        <v>0</v>
      </c>
      <c r="O26" s="119"/>
      <c r="P26" s="57"/>
      <c r="Q26" s="57"/>
      <c r="R26" s="104">
        <f>SUM(R27:R27)</f>
        <v>0</v>
      </c>
      <c r="S26" s="119"/>
      <c r="T26" s="60"/>
      <c r="U26" s="60"/>
      <c r="V26" s="120">
        <f>SUM(V27:V27)</f>
        <v>0</v>
      </c>
      <c r="W26" s="119"/>
      <c r="X26" s="57"/>
      <c r="Y26" s="57"/>
      <c r="Z26" s="104">
        <f>SUM(Z27:Z27)</f>
        <v>0</v>
      </c>
      <c r="AA26" s="137"/>
      <c r="AB26" s="89"/>
      <c r="AC26" s="136">
        <f t="shared" ref="AC26:AC31" si="25">J26+N26+R26+V26+Z26</f>
        <v>0</v>
      </c>
    </row>
    <row r="27" spans="1:29" s="9" customFormat="1" x14ac:dyDescent="0.2">
      <c r="A27" s="3"/>
      <c r="B27" s="3"/>
      <c r="C27" s="10"/>
      <c r="D27" s="10"/>
      <c r="E27" s="11"/>
      <c r="F27" s="152"/>
      <c r="G27" s="118"/>
      <c r="H27" s="156"/>
      <c r="I27" s="17"/>
      <c r="J27" s="102"/>
      <c r="K27" s="118"/>
      <c r="L27" s="23"/>
      <c r="M27" s="23"/>
      <c r="N27" s="115"/>
      <c r="O27" s="118"/>
      <c r="P27" s="17"/>
      <c r="Q27" s="17"/>
      <c r="R27" s="102"/>
      <c r="S27" s="118"/>
      <c r="T27" s="23"/>
      <c r="U27" s="23"/>
      <c r="V27" s="115"/>
      <c r="W27" s="118"/>
      <c r="X27" s="17"/>
      <c r="Y27" s="17"/>
      <c r="Z27" s="102"/>
      <c r="AA27" s="138"/>
      <c r="AB27" s="33"/>
      <c r="AC27" s="132"/>
    </row>
    <row r="28" spans="1:29" s="69" customFormat="1" x14ac:dyDescent="0.2">
      <c r="A28" s="78" t="s">
        <v>17</v>
      </c>
      <c r="B28" s="78"/>
      <c r="C28" s="67"/>
      <c r="D28" s="67"/>
      <c r="E28" s="68"/>
      <c r="F28" s="151"/>
      <c r="G28" s="119"/>
      <c r="H28" s="163"/>
      <c r="I28" s="57"/>
      <c r="J28" s="104">
        <f>SUM(J29:J30)</f>
        <v>0</v>
      </c>
      <c r="K28" s="119"/>
      <c r="L28" s="60" t="s">
        <v>0</v>
      </c>
      <c r="M28" s="60"/>
      <c r="N28" s="120">
        <f>SUM(N29:N30)</f>
        <v>0</v>
      </c>
      <c r="O28" s="119"/>
      <c r="P28" s="57" t="s">
        <v>0</v>
      </c>
      <c r="Q28" s="57"/>
      <c r="R28" s="104">
        <f>SUM(R29:R30)</f>
        <v>0</v>
      </c>
      <c r="S28" s="119"/>
      <c r="T28" s="59"/>
      <c r="U28" s="59"/>
      <c r="V28" s="120">
        <f>SUM(V29:V30)</f>
        <v>0</v>
      </c>
      <c r="W28" s="119"/>
      <c r="X28" s="57"/>
      <c r="Y28" s="57" t="s">
        <v>0</v>
      </c>
      <c r="Z28" s="104">
        <f>SUM(Z29:Z30)</f>
        <v>0</v>
      </c>
      <c r="AA28" s="180"/>
      <c r="AB28" s="61"/>
      <c r="AC28" s="136">
        <f t="shared" si="25"/>
        <v>0</v>
      </c>
    </row>
    <row r="29" spans="1:29" s="9" customFormat="1" x14ac:dyDescent="0.2">
      <c r="A29" s="3"/>
      <c r="B29" s="3"/>
      <c r="C29" s="10"/>
      <c r="D29" s="10"/>
      <c r="E29" s="11"/>
      <c r="F29" s="152"/>
      <c r="G29" s="118"/>
      <c r="H29" s="156"/>
      <c r="I29" s="164"/>
      <c r="J29" s="102"/>
      <c r="K29" s="118"/>
      <c r="L29" s="23"/>
      <c r="M29" s="23"/>
      <c r="N29" s="115"/>
      <c r="O29" s="118"/>
      <c r="P29" s="17"/>
      <c r="Q29" s="17"/>
      <c r="R29" s="102"/>
      <c r="S29" s="118"/>
      <c r="T29" s="127"/>
      <c r="U29" s="23"/>
      <c r="V29" s="115"/>
      <c r="W29" s="118"/>
      <c r="X29" s="17"/>
      <c r="Y29" s="17"/>
      <c r="Z29" s="102"/>
      <c r="AA29" s="138"/>
      <c r="AB29" s="33"/>
      <c r="AC29" s="132">
        <f t="shared" si="25"/>
        <v>0</v>
      </c>
    </row>
    <row r="30" spans="1:29" s="9" customFormat="1" x14ac:dyDescent="0.2">
      <c r="A30" s="7"/>
      <c r="B30" s="7"/>
      <c r="C30" s="10"/>
      <c r="D30" s="10"/>
      <c r="E30" s="11"/>
      <c r="F30" s="152"/>
      <c r="G30" s="118"/>
      <c r="H30" s="156"/>
      <c r="I30" s="17"/>
      <c r="J30" s="102"/>
      <c r="K30" s="118"/>
      <c r="L30" s="23"/>
      <c r="M30" s="23"/>
      <c r="N30" s="115"/>
      <c r="O30" s="118"/>
      <c r="P30" s="17"/>
      <c r="Q30" s="17"/>
      <c r="R30" s="102"/>
      <c r="S30" s="118"/>
      <c r="T30" s="23"/>
      <c r="U30" s="23"/>
      <c r="V30" s="115"/>
      <c r="W30" s="118"/>
      <c r="X30" s="17"/>
      <c r="Y30" s="17"/>
      <c r="Z30" s="102"/>
      <c r="AA30" s="138"/>
      <c r="AB30" s="33"/>
      <c r="AC30" s="132"/>
    </row>
    <row r="31" spans="1:29" s="69" customFormat="1" x14ac:dyDescent="0.2">
      <c r="A31" s="78" t="s">
        <v>18</v>
      </c>
      <c r="B31" s="78"/>
      <c r="C31" s="72" t="s">
        <v>0</v>
      </c>
      <c r="D31" s="72"/>
      <c r="E31" s="78"/>
      <c r="F31" s="149"/>
      <c r="G31" s="119"/>
      <c r="H31" s="163"/>
      <c r="I31" s="57"/>
      <c r="J31" s="104">
        <f>SUM(J32:J32)</f>
        <v>0</v>
      </c>
      <c r="K31" s="119"/>
      <c r="L31" s="60"/>
      <c r="M31" s="60"/>
      <c r="N31" s="120">
        <f>SUM(N32:N32)</f>
        <v>0</v>
      </c>
      <c r="O31" s="119"/>
      <c r="P31" s="57"/>
      <c r="Q31" s="57"/>
      <c r="R31" s="104">
        <f>SUM(R32:R32)</f>
        <v>0</v>
      </c>
      <c r="S31" s="119"/>
      <c r="T31" s="60"/>
      <c r="U31" s="60"/>
      <c r="V31" s="120">
        <f>SUM(V32:V32)</f>
        <v>0</v>
      </c>
      <c r="W31" s="119"/>
      <c r="X31" s="57"/>
      <c r="Y31" s="57"/>
      <c r="Z31" s="104">
        <f>SUM(Z32:Z32)</f>
        <v>0</v>
      </c>
      <c r="AA31" s="137"/>
      <c r="AB31" s="89"/>
      <c r="AC31" s="136">
        <f t="shared" si="25"/>
        <v>0</v>
      </c>
    </row>
    <row r="32" spans="1:29" s="9" customFormat="1" x14ac:dyDescent="0.2">
      <c r="A32" s="3"/>
      <c r="B32" s="3"/>
      <c r="C32" s="6"/>
      <c r="D32" s="6"/>
      <c r="E32" s="3"/>
      <c r="F32" s="150"/>
      <c r="G32" s="118"/>
      <c r="H32" s="156"/>
      <c r="I32" s="17"/>
      <c r="J32" s="102"/>
      <c r="K32" s="118"/>
      <c r="L32" s="23"/>
      <c r="M32" s="23"/>
      <c r="N32" s="115"/>
      <c r="O32" s="118"/>
      <c r="P32" s="17"/>
      <c r="Q32" s="17"/>
      <c r="R32" s="102"/>
      <c r="S32" s="118"/>
      <c r="T32" s="23"/>
      <c r="U32" s="23"/>
      <c r="V32" s="115"/>
      <c r="W32" s="118"/>
      <c r="X32" s="17"/>
      <c r="Y32" s="17"/>
      <c r="Z32" s="102"/>
      <c r="AA32" s="138"/>
      <c r="AB32" s="33"/>
      <c r="AC32" s="132"/>
    </row>
    <row r="33" spans="1:29" s="69" customFormat="1" x14ac:dyDescent="0.2">
      <c r="A33" s="78" t="s">
        <v>19</v>
      </c>
      <c r="B33" s="78"/>
      <c r="C33" s="72" t="s">
        <v>0</v>
      </c>
      <c r="D33" s="72"/>
      <c r="E33" s="72"/>
      <c r="F33" s="184"/>
      <c r="G33" s="119"/>
      <c r="H33" s="179"/>
      <c r="I33" s="56"/>
      <c r="J33" s="104">
        <f>J34+J35</f>
        <v>0</v>
      </c>
      <c r="K33" s="119"/>
      <c r="L33" s="60"/>
      <c r="M33" s="60"/>
      <c r="N33" s="120">
        <f>N34+N35</f>
        <v>0</v>
      </c>
      <c r="O33" s="119"/>
      <c r="P33" s="57"/>
      <c r="Q33" s="57"/>
      <c r="R33" s="104">
        <f>R34+R35</f>
        <v>0</v>
      </c>
      <c r="S33" s="119"/>
      <c r="T33" s="59"/>
      <c r="U33" s="59"/>
      <c r="V33" s="120">
        <f>V34+V35</f>
        <v>0</v>
      </c>
      <c r="W33" s="119"/>
      <c r="X33" s="56"/>
      <c r="Y33" s="56"/>
      <c r="Z33" s="104">
        <f>Z34+Z35</f>
        <v>0</v>
      </c>
      <c r="AA33" s="180"/>
      <c r="AB33" s="61"/>
      <c r="AC33" s="136">
        <f>J33+N33+R33+V33+Z33</f>
        <v>0</v>
      </c>
    </row>
    <row r="34" spans="1:29" x14ac:dyDescent="0.2">
      <c r="A34" s="3" t="s">
        <v>20</v>
      </c>
      <c r="B34" s="3"/>
      <c r="C34" s="6"/>
      <c r="D34" s="6"/>
      <c r="E34" s="3"/>
      <c r="F34" s="150"/>
      <c r="G34" s="118"/>
      <c r="H34" s="156"/>
      <c r="I34" s="17"/>
      <c r="J34" s="102">
        <v>0</v>
      </c>
      <c r="K34" s="118"/>
      <c r="L34" s="23"/>
      <c r="M34" s="23"/>
      <c r="N34" s="115">
        <v>0</v>
      </c>
      <c r="O34" s="118"/>
      <c r="P34" s="17"/>
      <c r="Q34" s="17"/>
      <c r="R34" s="102">
        <v>0</v>
      </c>
      <c r="S34" s="118"/>
      <c r="T34" s="23"/>
      <c r="U34" s="23"/>
      <c r="V34" s="115">
        <v>0</v>
      </c>
      <c r="W34" s="118"/>
      <c r="X34" s="17"/>
      <c r="Y34" s="17"/>
      <c r="Z34" s="102">
        <v>0</v>
      </c>
      <c r="AA34" s="138"/>
      <c r="AB34" s="33"/>
      <c r="AC34" s="132">
        <f>J34+N34+R34+V34+Z34</f>
        <v>0</v>
      </c>
    </row>
    <row r="35" spans="1:29" x14ac:dyDescent="0.2">
      <c r="A35" s="3" t="s">
        <v>21</v>
      </c>
      <c r="B35" s="3"/>
      <c r="C35" s="6"/>
      <c r="D35" s="6"/>
      <c r="E35" s="3"/>
      <c r="F35" s="150"/>
      <c r="G35" s="118"/>
      <c r="H35" s="156"/>
      <c r="I35" s="17"/>
      <c r="J35" s="102">
        <v>0</v>
      </c>
      <c r="K35" s="118"/>
      <c r="L35" s="23"/>
      <c r="M35" s="23"/>
      <c r="N35" s="115">
        <v>0</v>
      </c>
      <c r="O35" s="118"/>
      <c r="P35" s="17"/>
      <c r="Q35" s="17"/>
      <c r="R35" s="102">
        <v>0</v>
      </c>
      <c r="S35" s="118"/>
      <c r="T35" s="23"/>
      <c r="U35" s="23"/>
      <c r="V35" s="115">
        <v>0</v>
      </c>
      <c r="W35" s="118"/>
      <c r="X35" s="17"/>
      <c r="Y35" s="17"/>
      <c r="Z35" s="102">
        <v>0</v>
      </c>
      <c r="AA35" s="138"/>
      <c r="AB35" s="33"/>
      <c r="AC35" s="132">
        <f>J35+N35+R35+V35+Z35</f>
        <v>0</v>
      </c>
    </row>
    <row r="36" spans="1:29" x14ac:dyDescent="0.2">
      <c r="A36" s="5"/>
      <c r="B36" s="5"/>
      <c r="C36" s="6"/>
      <c r="D36" s="6"/>
      <c r="E36" s="3"/>
      <c r="F36" s="150"/>
      <c r="G36" s="118"/>
      <c r="H36" s="156"/>
      <c r="I36" s="17"/>
      <c r="J36" s="102"/>
      <c r="K36" s="118"/>
      <c r="L36" s="23"/>
      <c r="M36" s="23"/>
      <c r="N36" s="115"/>
      <c r="O36" s="118"/>
      <c r="P36" s="17"/>
      <c r="Q36" s="17"/>
      <c r="R36" s="102"/>
      <c r="S36" s="118"/>
      <c r="T36" s="23"/>
      <c r="U36" s="23"/>
      <c r="V36" s="115"/>
      <c r="W36" s="118"/>
      <c r="X36" s="17"/>
      <c r="Y36" s="17"/>
      <c r="Z36" s="102"/>
      <c r="AA36" s="138"/>
      <c r="AB36" s="33"/>
      <c r="AC36" s="139"/>
    </row>
    <row r="37" spans="1:29" s="197" customFormat="1" ht="17.25" customHeight="1" x14ac:dyDescent="0.2">
      <c r="A37" s="93" t="s">
        <v>22</v>
      </c>
      <c r="B37" s="93"/>
      <c r="C37" s="92"/>
      <c r="D37" s="92"/>
      <c r="E37" s="93"/>
      <c r="F37" s="153"/>
      <c r="G37" s="196"/>
      <c r="H37" s="166"/>
      <c r="I37" s="92"/>
      <c r="J37" s="106">
        <f>SUM(J13+J24+J15+J19+J17+J26+J28+J31+J33)</f>
        <v>0</v>
      </c>
      <c r="K37" s="196"/>
      <c r="L37" s="92"/>
      <c r="M37" s="92"/>
      <c r="N37" s="124">
        <f>SUM(N13+N24+N15+N19+N17+N26+N28+N31+N33)</f>
        <v>0</v>
      </c>
      <c r="O37" s="196"/>
      <c r="P37" s="92" t="s">
        <v>0</v>
      </c>
      <c r="Q37" s="92" t="s">
        <v>0</v>
      </c>
      <c r="R37" s="106">
        <f>SUM(R13+R24+R15+R19+R17+R26+R28+R31+R33)</f>
        <v>0</v>
      </c>
      <c r="S37" s="196"/>
      <c r="T37" s="92" t="s">
        <v>0</v>
      </c>
      <c r="U37" s="92" t="s">
        <v>0</v>
      </c>
      <c r="V37" s="124">
        <f>SUM(V13+V24+V15+V19+V17+V26+V28+V31+V33)</f>
        <v>0</v>
      </c>
      <c r="W37" s="196"/>
      <c r="X37" s="92" t="s">
        <v>0</v>
      </c>
      <c r="Y37" s="92" t="s">
        <v>0</v>
      </c>
      <c r="Z37" s="106">
        <f>SUM(Z13+Z24+Z15+Z19+Z17+Z26+Z28+Z31+Z33)</f>
        <v>0</v>
      </c>
      <c r="AA37" s="140"/>
      <c r="AB37" s="93"/>
      <c r="AC37" s="124">
        <f>SUM(J37+N37+R37+V37+Z37)</f>
        <v>0</v>
      </c>
    </row>
    <row r="38" spans="1:29" s="69" customFormat="1" x14ac:dyDescent="0.2">
      <c r="A38" s="68" t="s">
        <v>34</v>
      </c>
      <c r="B38" s="68"/>
      <c r="C38" s="62"/>
      <c r="D38" s="62"/>
      <c r="E38" s="68"/>
      <c r="F38" s="151"/>
      <c r="G38" s="181"/>
      <c r="H38" s="163"/>
      <c r="I38" s="57"/>
      <c r="J38" s="104">
        <f>J37-J15-J26-J31-J33</f>
        <v>0</v>
      </c>
      <c r="K38" s="181"/>
      <c r="L38" s="60"/>
      <c r="M38" s="60"/>
      <c r="N38" s="120">
        <f>N37-N15-N26-N31-N33</f>
        <v>0</v>
      </c>
      <c r="O38" s="181"/>
      <c r="P38" s="57"/>
      <c r="Q38" s="57"/>
      <c r="R38" s="104">
        <f>R37-R15-R26-R31-R33</f>
        <v>0</v>
      </c>
      <c r="S38" s="181"/>
      <c r="T38" s="60"/>
      <c r="U38" s="60"/>
      <c r="V38" s="120">
        <f>V37-V15-V26-V31-V33</f>
        <v>0</v>
      </c>
      <c r="W38" s="181"/>
      <c r="X38" s="57"/>
      <c r="Y38" s="57"/>
      <c r="Z38" s="104">
        <f>Z37-Z15-Z26-Z31-Z33</f>
        <v>0</v>
      </c>
      <c r="AA38" s="137"/>
      <c r="AB38" s="89"/>
      <c r="AC38" s="136">
        <f>SUM(J38:Z38)</f>
        <v>0</v>
      </c>
    </row>
    <row r="39" spans="1:29" s="69" customFormat="1" ht="15.75" thickBot="1" x14ac:dyDescent="0.25">
      <c r="A39" s="68" t="s">
        <v>23</v>
      </c>
      <c r="B39" s="218">
        <v>0.5</v>
      </c>
      <c r="D39" s="96"/>
      <c r="E39" s="68"/>
      <c r="F39" s="151"/>
      <c r="G39" s="329"/>
      <c r="H39" s="167"/>
      <c r="I39" s="168"/>
      <c r="J39" s="182">
        <f>J38*B39</f>
        <v>0</v>
      </c>
      <c r="K39" s="329"/>
      <c r="L39" s="125"/>
      <c r="M39" s="125"/>
      <c r="N39" s="126">
        <f>ROUND((N38*$B$39),0)</f>
        <v>0</v>
      </c>
      <c r="O39" s="329"/>
      <c r="P39" s="168" t="s">
        <v>14</v>
      </c>
      <c r="Q39" s="168" t="s">
        <v>0</v>
      </c>
      <c r="R39" s="182">
        <f>R38*J39</f>
        <v>0</v>
      </c>
      <c r="S39" s="329"/>
      <c r="T39" s="125" t="s">
        <v>14</v>
      </c>
      <c r="U39" s="125" t="s">
        <v>0</v>
      </c>
      <c r="V39" s="126">
        <f>ROUND((V38*$B$39),0)</f>
        <v>0</v>
      </c>
      <c r="W39" s="329"/>
      <c r="X39" s="168" t="s">
        <v>14</v>
      </c>
      <c r="Y39" s="168" t="s">
        <v>0</v>
      </c>
      <c r="Z39" s="182">
        <f>Z38*R39</f>
        <v>0</v>
      </c>
      <c r="AA39" s="141"/>
      <c r="AB39" s="142"/>
      <c r="AC39" s="143">
        <f>SUM(J39:Z39)</f>
        <v>0</v>
      </c>
    </row>
    <row r="40" spans="1:29" s="197" customFormat="1" ht="15" thickBot="1" x14ac:dyDescent="0.25">
      <c r="A40" s="294" t="s">
        <v>24</v>
      </c>
      <c r="B40" s="294"/>
      <c r="C40" s="295"/>
      <c r="D40" s="295"/>
      <c r="E40" s="294"/>
      <c r="F40" s="296"/>
      <c r="G40" s="327"/>
      <c r="H40" s="325"/>
      <c r="I40" s="97"/>
      <c r="J40" s="323">
        <f>J37+J39</f>
        <v>0</v>
      </c>
      <c r="K40" s="320"/>
      <c r="L40" s="98"/>
      <c r="M40" s="98"/>
      <c r="N40" s="324">
        <f>N37+N39</f>
        <v>0</v>
      </c>
      <c r="O40" s="320"/>
      <c r="P40" s="97"/>
      <c r="Q40" s="97"/>
      <c r="R40" s="323">
        <f>R37+R39</f>
        <v>0</v>
      </c>
      <c r="S40" s="320"/>
      <c r="T40" s="98"/>
      <c r="U40" s="98"/>
      <c r="V40" s="324">
        <f>V37+V39</f>
        <v>0</v>
      </c>
      <c r="W40" s="320"/>
      <c r="X40" s="97"/>
      <c r="Y40" s="97"/>
      <c r="Z40" s="323">
        <f>Z37+Z39</f>
        <v>0</v>
      </c>
      <c r="AA40" s="322"/>
      <c r="AB40" s="99"/>
      <c r="AC40" s="100">
        <f>SUM(J40:Z40)</f>
        <v>0</v>
      </c>
    </row>
    <row r="41" spans="1:29" ht="13.5" thickTop="1" x14ac:dyDescent="0.2"/>
    <row r="42" spans="1:29" x14ac:dyDescent="0.2">
      <c r="A42" s="26"/>
      <c r="B42" s="26"/>
    </row>
  </sheetData>
  <mergeCells count="6">
    <mergeCell ref="G5:J5"/>
    <mergeCell ref="AA5:AC5"/>
    <mergeCell ref="K5:N5"/>
    <mergeCell ref="O5:R5"/>
    <mergeCell ref="S5:V5"/>
    <mergeCell ref="W5:Z5"/>
  </mergeCells>
  <pageMargins left="0.28000000000000003" right="0.21" top="0.75" bottom="0.75" header="0.3" footer="0.3"/>
  <pageSetup scale="48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O2" sqref="O2"/>
    </sheetView>
  </sheetViews>
  <sheetFormatPr defaultRowHeight="12.75" x14ac:dyDescent="0.2"/>
  <cols>
    <col min="1" max="1" width="21.42578125" customWidth="1"/>
    <col min="2" max="2" width="8.140625" customWidth="1"/>
    <col min="3" max="3" width="9.140625" customWidth="1"/>
    <col min="6" max="6" width="7.85546875" bestFit="1" customWidth="1"/>
  </cols>
  <sheetData>
    <row r="1" spans="1:29" s="185" customFormat="1" ht="15.75" customHeight="1" x14ac:dyDescent="0.25">
      <c r="A1" s="319" t="s">
        <v>30</v>
      </c>
      <c r="B1" s="284"/>
    </row>
    <row r="2" spans="1:29" x14ac:dyDescent="0.2">
      <c r="A2" s="2" t="s">
        <v>66</v>
      </c>
      <c r="B2" s="2"/>
      <c r="F2" t="s">
        <v>0</v>
      </c>
      <c r="H2" s="15" t="s">
        <v>0</v>
      </c>
      <c r="I2" s="15" t="s">
        <v>0</v>
      </c>
      <c r="J2" s="15" t="s">
        <v>0</v>
      </c>
      <c r="K2" s="15"/>
      <c r="L2" s="15"/>
      <c r="M2" s="15"/>
      <c r="N2" s="12" t="s">
        <v>0</v>
      </c>
      <c r="O2" s="12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 spans="1:29" ht="15" x14ac:dyDescent="0.25">
      <c r="A3" s="22"/>
      <c r="B3" s="22"/>
      <c r="C3" s="22"/>
      <c r="D3" s="22"/>
      <c r="G3" t="s">
        <v>1</v>
      </c>
      <c r="H3" s="16">
        <v>1.03</v>
      </c>
      <c r="I3" s="15"/>
      <c r="J3" s="15"/>
      <c r="K3" s="15"/>
      <c r="L3" s="15"/>
      <c r="M3" s="15"/>
      <c r="N3" s="12"/>
      <c r="O3" s="12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1:29" ht="13.5" thickBot="1" x14ac:dyDescent="0.25">
      <c r="A4" s="14"/>
      <c r="B4" s="14"/>
      <c r="H4" s="15"/>
      <c r="I4" s="15"/>
      <c r="J4" s="15"/>
      <c r="K4" s="193" t="s">
        <v>49</v>
      </c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29" ht="13.5" thickBot="1" x14ac:dyDescent="0.25">
      <c r="A5" s="289" t="s">
        <v>67</v>
      </c>
      <c r="B5" s="289"/>
      <c r="C5" s="290"/>
      <c r="D5" s="290"/>
      <c r="E5" s="290"/>
      <c r="F5" s="326"/>
      <c r="G5" s="332" t="s">
        <v>28</v>
      </c>
      <c r="H5" s="333"/>
      <c r="I5" s="333"/>
      <c r="J5" s="334"/>
      <c r="K5" s="342" t="s">
        <v>2</v>
      </c>
      <c r="L5" s="338"/>
      <c r="M5" s="338"/>
      <c r="N5" s="343"/>
      <c r="O5" s="332" t="s">
        <v>3</v>
      </c>
      <c r="P5" s="339"/>
      <c r="Q5" s="339"/>
      <c r="R5" s="340"/>
      <c r="S5" s="342" t="s">
        <v>26</v>
      </c>
      <c r="T5" s="338"/>
      <c r="U5" s="338"/>
      <c r="V5" s="343"/>
      <c r="W5" s="332" t="s">
        <v>4</v>
      </c>
      <c r="X5" s="339"/>
      <c r="Y5" s="339"/>
      <c r="Z5" s="340"/>
      <c r="AA5" s="341" t="s">
        <v>5</v>
      </c>
      <c r="AB5" s="335"/>
      <c r="AC5" s="336"/>
    </row>
    <row r="6" spans="1:29" s="53" customFormat="1" ht="39" thickBot="1" x14ac:dyDescent="0.25">
      <c r="A6" s="316" t="s">
        <v>6</v>
      </c>
      <c r="B6" s="54" t="s">
        <v>56</v>
      </c>
      <c r="C6" s="39" t="s">
        <v>7</v>
      </c>
      <c r="D6" s="39" t="s">
        <v>29</v>
      </c>
      <c r="E6" s="40" t="s">
        <v>27</v>
      </c>
      <c r="F6" s="41" t="s">
        <v>8</v>
      </c>
      <c r="G6" s="309" t="s">
        <v>55</v>
      </c>
      <c r="H6" s="310" t="s">
        <v>9</v>
      </c>
      <c r="I6" s="310" t="s">
        <v>10</v>
      </c>
      <c r="J6" s="311" t="s">
        <v>11</v>
      </c>
      <c r="K6" s="45" t="s">
        <v>48</v>
      </c>
      <c r="L6" s="313" t="s">
        <v>9</v>
      </c>
      <c r="M6" s="313" t="s">
        <v>10</v>
      </c>
      <c r="N6" s="313" t="s">
        <v>11</v>
      </c>
      <c r="O6" s="309" t="s">
        <v>31</v>
      </c>
      <c r="P6" s="310" t="s">
        <v>9</v>
      </c>
      <c r="Q6" s="310" t="s">
        <v>10</v>
      </c>
      <c r="R6" s="311" t="s">
        <v>11</v>
      </c>
      <c r="S6" s="315" t="s">
        <v>32</v>
      </c>
      <c r="T6" s="313" t="s">
        <v>9</v>
      </c>
      <c r="U6" s="313" t="s">
        <v>10</v>
      </c>
      <c r="V6" s="48" t="s">
        <v>11</v>
      </c>
      <c r="W6" s="309" t="s">
        <v>33</v>
      </c>
      <c r="X6" s="310" t="s">
        <v>9</v>
      </c>
      <c r="Y6" s="310" t="s">
        <v>10</v>
      </c>
      <c r="Z6" s="311" t="s">
        <v>11</v>
      </c>
      <c r="AA6" s="314" t="s">
        <v>9</v>
      </c>
      <c r="AB6" s="312" t="s">
        <v>10</v>
      </c>
      <c r="AC6" s="317" t="s">
        <v>11</v>
      </c>
    </row>
    <row r="7" spans="1:29" x14ac:dyDescent="0.2">
      <c r="A7" s="34"/>
      <c r="B7" s="34"/>
      <c r="C7" s="35"/>
      <c r="D7" s="36">
        <f>C7*1.03</f>
        <v>0</v>
      </c>
      <c r="E7" s="37">
        <f t="shared" ref="E7:E12" si="0">G7*12</f>
        <v>0</v>
      </c>
      <c r="F7" s="171"/>
      <c r="G7" s="276">
        <v>0</v>
      </c>
      <c r="H7" s="154">
        <f t="shared" ref="H7:H12" si="1">ROUND(($D7*$G7),0)</f>
        <v>0</v>
      </c>
      <c r="I7" s="154">
        <f>H7*F7</f>
        <v>0</v>
      </c>
      <c r="J7" s="155">
        <f>SUM(H7:I7)</f>
        <v>0</v>
      </c>
      <c r="K7" s="188">
        <f t="shared" ref="K7:K12" si="2">G7</f>
        <v>0</v>
      </c>
      <c r="L7" s="23">
        <f t="shared" ref="L7:L12" si="3">D7*K7*$H$3</f>
        <v>0</v>
      </c>
      <c r="M7" s="23">
        <f>ROUND((L7*$F7),0)</f>
        <v>0</v>
      </c>
      <c r="N7" s="170">
        <f>SUM(L7:M7)</f>
        <v>0</v>
      </c>
      <c r="O7" s="190">
        <f>K7</f>
        <v>0</v>
      </c>
      <c r="P7" s="154">
        <f t="shared" ref="P7:P12" si="4">D7*O7*$H$3^2</f>
        <v>0</v>
      </c>
      <c r="Q7" s="154">
        <f>P7*F7</f>
        <v>0</v>
      </c>
      <c r="R7" s="155">
        <f>SUM(P7:Q7)</f>
        <v>0</v>
      </c>
      <c r="S7" s="189">
        <f>O7</f>
        <v>0</v>
      </c>
      <c r="T7" s="23">
        <f t="shared" ref="T7:T12" si="5">D7*S7*$H$3^3</f>
        <v>0</v>
      </c>
      <c r="U7" s="23">
        <f>ROUND((T7*$F7),0)</f>
        <v>0</v>
      </c>
      <c r="V7" s="170">
        <f>SUM(T7:U7)</f>
        <v>0</v>
      </c>
      <c r="W7" s="190">
        <f>S7</f>
        <v>0</v>
      </c>
      <c r="X7" s="154">
        <f t="shared" ref="X7:X12" si="6">D7*W7*$H$3^4</f>
        <v>0</v>
      </c>
      <c r="Y7" s="154">
        <f>ROUND((X7*$F7),0)</f>
        <v>0</v>
      </c>
      <c r="Z7" s="155">
        <f>SUM(X7:Y7)</f>
        <v>0</v>
      </c>
      <c r="AA7" s="128">
        <f t="shared" ref="AA7:AB12" si="7">SUM(H7+L7+P7+T7+X7)</f>
        <v>0</v>
      </c>
      <c r="AB7" s="129">
        <f t="shared" si="7"/>
        <v>0</v>
      </c>
      <c r="AC7" s="130">
        <f t="shared" ref="AC7:AC12" si="8">SUM(J7+N7+R7+V7+Z7)</f>
        <v>0</v>
      </c>
    </row>
    <row r="8" spans="1:29" x14ac:dyDescent="0.2">
      <c r="A8" s="3"/>
      <c r="B8" s="3"/>
      <c r="C8" s="21"/>
      <c r="D8" s="20">
        <f t="shared" ref="D8:D12" si="9">C8*1.03</f>
        <v>0</v>
      </c>
      <c r="E8" s="13">
        <f t="shared" si="0"/>
        <v>0</v>
      </c>
      <c r="F8" s="148"/>
      <c r="G8" s="277"/>
      <c r="H8" s="17">
        <f t="shared" si="1"/>
        <v>0</v>
      </c>
      <c r="I8" s="17">
        <f t="shared" ref="I8:I12" si="10">H8*F8</f>
        <v>0</v>
      </c>
      <c r="J8" s="157">
        <f>SUM(H8:I8)</f>
        <v>0</v>
      </c>
      <c r="K8" s="188">
        <f t="shared" si="2"/>
        <v>0</v>
      </c>
      <c r="L8" s="23">
        <f t="shared" si="3"/>
        <v>0</v>
      </c>
      <c r="M8" s="23">
        <f>ROUND((L8*$F8),0)</f>
        <v>0</v>
      </c>
      <c r="N8" s="170">
        <f>SUM(L8:M8)</f>
        <v>0</v>
      </c>
      <c r="O8" s="191">
        <f t="shared" ref="O8:O12" si="11">K8</f>
        <v>0</v>
      </c>
      <c r="P8" s="17">
        <f t="shared" si="4"/>
        <v>0</v>
      </c>
      <c r="Q8" s="17">
        <f>ROUND((P8*$F8),0)</f>
        <v>0</v>
      </c>
      <c r="R8" s="157">
        <f>SUM(P8:Q8)</f>
        <v>0</v>
      </c>
      <c r="S8" s="189">
        <f t="shared" ref="S8:S12" si="12">O8</f>
        <v>0</v>
      </c>
      <c r="T8" s="23">
        <f t="shared" si="5"/>
        <v>0</v>
      </c>
      <c r="U8" s="23">
        <f>ROUND((T8*$F8),0)</f>
        <v>0</v>
      </c>
      <c r="V8" s="170">
        <f>SUM(T8:U8)</f>
        <v>0</v>
      </c>
      <c r="W8" s="191">
        <f t="shared" ref="W8:W12" si="13">S8</f>
        <v>0</v>
      </c>
      <c r="X8" s="17">
        <f t="shared" si="6"/>
        <v>0</v>
      </c>
      <c r="Y8" s="17">
        <f>ROUND((X8*$F8),0)</f>
        <v>0</v>
      </c>
      <c r="Z8" s="157">
        <f>SUM(X8:Y8)</f>
        <v>0</v>
      </c>
      <c r="AA8" s="131">
        <f t="shared" si="7"/>
        <v>0</v>
      </c>
      <c r="AB8" s="32">
        <f t="shared" si="7"/>
        <v>0</v>
      </c>
      <c r="AC8" s="132">
        <f t="shared" si="8"/>
        <v>0</v>
      </c>
    </row>
    <row r="9" spans="1:29" x14ac:dyDescent="0.2">
      <c r="A9" s="3"/>
      <c r="B9" s="3"/>
      <c r="C9" s="21"/>
      <c r="D9" s="20">
        <f t="shared" si="9"/>
        <v>0</v>
      </c>
      <c r="E9" s="13">
        <f t="shared" si="0"/>
        <v>0</v>
      </c>
      <c r="F9" s="148"/>
      <c r="G9" s="277"/>
      <c r="H9" s="17">
        <f t="shared" si="1"/>
        <v>0</v>
      </c>
      <c r="I9" s="17">
        <f t="shared" si="10"/>
        <v>0</v>
      </c>
      <c r="J9" s="157">
        <f t="shared" ref="J9:J12" si="14">SUM(H9:I9)</f>
        <v>0</v>
      </c>
      <c r="K9" s="188">
        <f t="shared" si="2"/>
        <v>0</v>
      </c>
      <c r="L9" s="23">
        <f t="shared" si="3"/>
        <v>0</v>
      </c>
      <c r="M9" s="23">
        <f t="shared" ref="M9:M12" si="15">ROUND((L9*$F9),0)</f>
        <v>0</v>
      </c>
      <c r="N9" s="170">
        <f t="shared" ref="N9:N12" si="16">SUM(L9:M9)</f>
        <v>0</v>
      </c>
      <c r="O9" s="191">
        <f t="shared" si="11"/>
        <v>0</v>
      </c>
      <c r="P9" s="17">
        <f t="shared" si="4"/>
        <v>0</v>
      </c>
      <c r="Q9" s="17">
        <f t="shared" ref="Q9:Q12" si="17">ROUND((P9*$F9),0)</f>
        <v>0</v>
      </c>
      <c r="R9" s="157">
        <f t="shared" ref="R9:R12" si="18">SUM(P9:Q9)</f>
        <v>0</v>
      </c>
      <c r="S9" s="189">
        <f t="shared" si="12"/>
        <v>0</v>
      </c>
      <c r="T9" s="23">
        <f t="shared" si="5"/>
        <v>0</v>
      </c>
      <c r="U9" s="23">
        <f t="shared" ref="U9:U12" si="19">ROUND((T9*$F9),0)</f>
        <v>0</v>
      </c>
      <c r="V9" s="170">
        <f t="shared" ref="V9:V12" si="20">SUM(T9:U9)</f>
        <v>0</v>
      </c>
      <c r="W9" s="191">
        <f t="shared" si="13"/>
        <v>0</v>
      </c>
      <c r="X9" s="17">
        <f t="shared" si="6"/>
        <v>0</v>
      </c>
      <c r="Y9" s="17">
        <f t="shared" ref="Y9:Y12" si="21">ROUND((X9*$F9),0)</f>
        <v>0</v>
      </c>
      <c r="Z9" s="157">
        <f t="shared" ref="Z9:Z12" si="22">SUM(X9:Y9)</f>
        <v>0</v>
      </c>
      <c r="AA9" s="131">
        <f t="shared" si="7"/>
        <v>0</v>
      </c>
      <c r="AB9" s="32">
        <f t="shared" si="7"/>
        <v>0</v>
      </c>
      <c r="AC9" s="132">
        <f t="shared" si="8"/>
        <v>0</v>
      </c>
    </row>
    <row r="10" spans="1:29" x14ac:dyDescent="0.2">
      <c r="A10" s="4"/>
      <c r="B10" s="4"/>
      <c r="C10" s="25"/>
      <c r="D10" s="20">
        <f t="shared" si="9"/>
        <v>0</v>
      </c>
      <c r="E10" s="13">
        <f t="shared" si="0"/>
        <v>0</v>
      </c>
      <c r="F10" s="148"/>
      <c r="G10" s="278"/>
      <c r="H10" s="17">
        <f t="shared" si="1"/>
        <v>0</v>
      </c>
      <c r="I10" s="17">
        <f t="shared" si="10"/>
        <v>0</v>
      </c>
      <c r="J10" s="157">
        <f>SUM(H10:I10)</f>
        <v>0</v>
      </c>
      <c r="K10" s="188">
        <f t="shared" si="2"/>
        <v>0</v>
      </c>
      <c r="L10" s="23">
        <f t="shared" si="3"/>
        <v>0</v>
      </c>
      <c r="M10" s="23">
        <f>ROUND((L10*$F10),0)</f>
        <v>0</v>
      </c>
      <c r="N10" s="170">
        <f>SUM(L10:M10)</f>
        <v>0</v>
      </c>
      <c r="O10" s="191">
        <f t="shared" si="11"/>
        <v>0</v>
      </c>
      <c r="P10" s="17">
        <f t="shared" si="4"/>
        <v>0</v>
      </c>
      <c r="Q10" s="17">
        <f t="shared" si="17"/>
        <v>0</v>
      </c>
      <c r="R10" s="157">
        <f t="shared" si="18"/>
        <v>0</v>
      </c>
      <c r="S10" s="189">
        <f t="shared" si="12"/>
        <v>0</v>
      </c>
      <c r="T10" s="23">
        <f t="shared" si="5"/>
        <v>0</v>
      </c>
      <c r="U10" s="23">
        <f t="shared" si="19"/>
        <v>0</v>
      </c>
      <c r="V10" s="170">
        <f t="shared" si="20"/>
        <v>0</v>
      </c>
      <c r="W10" s="191">
        <f t="shared" si="13"/>
        <v>0</v>
      </c>
      <c r="X10" s="17">
        <f t="shared" si="6"/>
        <v>0</v>
      </c>
      <c r="Y10" s="17">
        <f t="shared" si="21"/>
        <v>0</v>
      </c>
      <c r="Z10" s="157">
        <f t="shared" si="22"/>
        <v>0</v>
      </c>
      <c r="AA10" s="131">
        <f t="shared" si="7"/>
        <v>0</v>
      </c>
      <c r="AB10" s="32">
        <f t="shared" si="7"/>
        <v>0</v>
      </c>
      <c r="AC10" s="132">
        <f t="shared" si="8"/>
        <v>0</v>
      </c>
    </row>
    <row r="11" spans="1:29" x14ac:dyDescent="0.2">
      <c r="A11" s="4"/>
      <c r="B11" s="4"/>
      <c r="C11" s="25"/>
      <c r="D11" s="20">
        <f t="shared" si="9"/>
        <v>0</v>
      </c>
      <c r="E11" s="13">
        <f t="shared" si="0"/>
        <v>0</v>
      </c>
      <c r="F11" s="148"/>
      <c r="G11" s="278"/>
      <c r="H11" s="17">
        <f t="shared" si="1"/>
        <v>0</v>
      </c>
      <c r="I11" s="17">
        <f t="shared" si="10"/>
        <v>0</v>
      </c>
      <c r="J11" s="157">
        <f t="shared" si="14"/>
        <v>0</v>
      </c>
      <c r="K11" s="188">
        <f t="shared" si="2"/>
        <v>0</v>
      </c>
      <c r="L11" s="23">
        <f t="shared" si="3"/>
        <v>0</v>
      </c>
      <c r="M11" s="23">
        <f t="shared" ref="M11" si="23">ROUND((L11*$F11),0)</f>
        <v>0</v>
      </c>
      <c r="N11" s="170">
        <f t="shared" si="16"/>
        <v>0</v>
      </c>
      <c r="O11" s="191">
        <f t="shared" si="11"/>
        <v>0</v>
      </c>
      <c r="P11" s="17">
        <f t="shared" si="4"/>
        <v>0</v>
      </c>
      <c r="Q11" s="17">
        <f t="shared" si="17"/>
        <v>0</v>
      </c>
      <c r="R11" s="157">
        <f t="shared" si="18"/>
        <v>0</v>
      </c>
      <c r="S11" s="189">
        <f t="shared" si="12"/>
        <v>0</v>
      </c>
      <c r="T11" s="23">
        <f t="shared" si="5"/>
        <v>0</v>
      </c>
      <c r="U11" s="23">
        <f t="shared" si="19"/>
        <v>0</v>
      </c>
      <c r="V11" s="170">
        <f t="shared" si="20"/>
        <v>0</v>
      </c>
      <c r="W11" s="191">
        <f t="shared" si="13"/>
        <v>0</v>
      </c>
      <c r="X11" s="17">
        <f t="shared" si="6"/>
        <v>0</v>
      </c>
      <c r="Y11" s="17">
        <f t="shared" si="21"/>
        <v>0</v>
      </c>
      <c r="Z11" s="157">
        <f t="shared" si="22"/>
        <v>0</v>
      </c>
      <c r="AA11" s="131">
        <f t="shared" si="7"/>
        <v>0</v>
      </c>
      <c r="AB11" s="32">
        <f t="shared" si="7"/>
        <v>0</v>
      </c>
      <c r="AC11" s="132">
        <f t="shared" si="8"/>
        <v>0</v>
      </c>
    </row>
    <row r="12" spans="1:29" ht="13.5" thickBot="1" x14ac:dyDescent="0.25">
      <c r="A12" s="3"/>
      <c r="B12" s="3"/>
      <c r="C12" s="21"/>
      <c r="D12" s="20">
        <f t="shared" si="9"/>
        <v>0</v>
      </c>
      <c r="E12" s="13">
        <f t="shared" si="0"/>
        <v>0</v>
      </c>
      <c r="F12" s="148"/>
      <c r="G12" s="279"/>
      <c r="H12" s="173">
        <f t="shared" si="1"/>
        <v>0</v>
      </c>
      <c r="I12" s="173">
        <f t="shared" si="10"/>
        <v>0</v>
      </c>
      <c r="J12" s="174">
        <f t="shared" si="14"/>
        <v>0</v>
      </c>
      <c r="K12" s="188">
        <f t="shared" si="2"/>
        <v>0</v>
      </c>
      <c r="L12" s="55">
        <f t="shared" si="3"/>
        <v>0</v>
      </c>
      <c r="M12" s="55">
        <f t="shared" si="15"/>
        <v>0</v>
      </c>
      <c r="N12" s="172">
        <f t="shared" si="16"/>
        <v>0</v>
      </c>
      <c r="O12" s="192">
        <f t="shared" si="11"/>
        <v>0</v>
      </c>
      <c r="P12" s="173">
        <f t="shared" si="4"/>
        <v>0</v>
      </c>
      <c r="Q12" s="173">
        <f t="shared" si="17"/>
        <v>0</v>
      </c>
      <c r="R12" s="174">
        <f t="shared" si="18"/>
        <v>0</v>
      </c>
      <c r="S12" s="189">
        <f t="shared" si="12"/>
        <v>0</v>
      </c>
      <c r="T12" s="55">
        <f t="shared" si="5"/>
        <v>0</v>
      </c>
      <c r="U12" s="55">
        <f t="shared" si="19"/>
        <v>0</v>
      </c>
      <c r="V12" s="172">
        <f t="shared" si="20"/>
        <v>0</v>
      </c>
      <c r="W12" s="192">
        <f t="shared" si="13"/>
        <v>0</v>
      </c>
      <c r="X12" s="173">
        <f t="shared" si="6"/>
        <v>0</v>
      </c>
      <c r="Y12" s="173">
        <f t="shared" si="21"/>
        <v>0</v>
      </c>
      <c r="Z12" s="174">
        <f t="shared" si="22"/>
        <v>0</v>
      </c>
      <c r="AA12" s="175">
        <f t="shared" si="7"/>
        <v>0</v>
      </c>
      <c r="AB12" s="176">
        <f t="shared" si="7"/>
        <v>0</v>
      </c>
      <c r="AC12" s="177">
        <f t="shared" si="8"/>
        <v>0</v>
      </c>
    </row>
    <row r="13" spans="1:29" s="69" customFormat="1" ht="13.5" thickBot="1" x14ac:dyDescent="0.25">
      <c r="A13" s="78" t="s">
        <v>12</v>
      </c>
      <c r="B13" s="78"/>
      <c r="C13" s="79" t="s">
        <v>0</v>
      </c>
      <c r="D13" s="79"/>
      <c r="E13" s="77">
        <f>SUM(E7:E7)</f>
        <v>0</v>
      </c>
      <c r="F13" s="183"/>
      <c r="G13" s="178"/>
      <c r="H13" s="158">
        <f>SUM(H7:H12)</f>
        <v>0</v>
      </c>
      <c r="I13" s="81">
        <f>SUM(I7:I12)</f>
        <v>0</v>
      </c>
      <c r="J13" s="103">
        <f>SUM(J7:J12)</f>
        <v>0</v>
      </c>
      <c r="K13" s="178"/>
      <c r="L13" s="83">
        <f>SUM(L7:L12)</f>
        <v>0</v>
      </c>
      <c r="M13" s="84">
        <f>SUM(M7:M12)</f>
        <v>0</v>
      </c>
      <c r="N13" s="117">
        <f>SUM(N7:N12)</f>
        <v>0</v>
      </c>
      <c r="O13" s="178"/>
      <c r="P13" s="81">
        <f>SUM(P7:P12)</f>
        <v>0</v>
      </c>
      <c r="Q13" s="81">
        <f>SUM(Q7:Q12)</f>
        <v>0</v>
      </c>
      <c r="R13" s="159">
        <f>SUM(R7:R12)</f>
        <v>0</v>
      </c>
      <c r="S13" s="178"/>
      <c r="T13" s="83">
        <f>D13*S13*1.09</f>
        <v>0</v>
      </c>
      <c r="U13" s="84">
        <f>SUM(U7:U12)</f>
        <v>0</v>
      </c>
      <c r="V13" s="117">
        <f>SUM(V7:V12)</f>
        <v>0</v>
      </c>
      <c r="W13" s="178"/>
      <c r="X13" s="81">
        <f>D13*W13*1.12</f>
        <v>0</v>
      </c>
      <c r="Y13" s="81">
        <f>SUM(Y7:Y12)</f>
        <v>0</v>
      </c>
      <c r="Z13" s="159">
        <f>SUM(Z7:Z12)</f>
        <v>0</v>
      </c>
      <c r="AA13" s="133">
        <f>SUM(AA7:AA12)</f>
        <v>0</v>
      </c>
      <c r="AB13" s="85">
        <f>SUM(AB7:AB12)</f>
        <v>0</v>
      </c>
      <c r="AC13" s="134">
        <f>SUM(AC7:AC12)</f>
        <v>0</v>
      </c>
    </row>
    <row r="14" spans="1:29" s="9" customFormat="1" ht="13.5" thickTop="1" x14ac:dyDescent="0.2">
      <c r="A14" s="3"/>
      <c r="B14" s="3"/>
      <c r="C14" s="6"/>
      <c r="D14" s="6"/>
      <c r="E14" s="13"/>
      <c r="F14" s="148"/>
      <c r="G14" s="118"/>
      <c r="H14" s="194"/>
      <c r="I14" s="71"/>
      <c r="J14" s="70"/>
      <c r="K14" s="118"/>
      <c r="L14" s="27"/>
      <c r="M14" s="27"/>
      <c r="N14" s="195"/>
      <c r="O14" s="118"/>
      <c r="P14" s="17"/>
      <c r="Q14" s="17"/>
      <c r="R14" s="157"/>
      <c r="S14" s="118"/>
      <c r="T14" s="23"/>
      <c r="U14" s="23"/>
      <c r="V14" s="115"/>
      <c r="W14" s="118"/>
      <c r="X14" s="17"/>
      <c r="Y14" s="17"/>
      <c r="Z14" s="157"/>
      <c r="AA14" s="131"/>
      <c r="AB14" s="32"/>
      <c r="AC14" s="132"/>
    </row>
    <row r="15" spans="1:29" s="69" customFormat="1" x14ac:dyDescent="0.2">
      <c r="A15" s="78" t="s">
        <v>13</v>
      </c>
      <c r="B15" s="78"/>
      <c r="C15" s="72"/>
      <c r="D15" s="72"/>
      <c r="E15" s="7"/>
      <c r="F15" s="184"/>
      <c r="G15" s="119"/>
      <c r="H15" s="179"/>
      <c r="I15" s="56"/>
      <c r="J15" s="104">
        <f>SUM(J16:J16)</f>
        <v>0</v>
      </c>
      <c r="K15" s="119"/>
      <c r="L15" s="58"/>
      <c r="M15" s="59"/>
      <c r="N15" s="120">
        <f>SUM(N16:N16)</f>
        <v>0</v>
      </c>
      <c r="O15" s="119"/>
      <c r="P15" s="57"/>
      <c r="Q15" s="57"/>
      <c r="R15" s="104">
        <f>SUM(R16:R16)</f>
        <v>0</v>
      </c>
      <c r="S15" s="119"/>
      <c r="T15" s="60"/>
      <c r="U15" s="60"/>
      <c r="V15" s="120">
        <f>SUM(V16:V16)</f>
        <v>0</v>
      </c>
      <c r="W15" s="119"/>
      <c r="X15" s="57"/>
      <c r="Y15" s="57"/>
      <c r="Z15" s="104">
        <f>SUM(Z16:Z16)</f>
        <v>0</v>
      </c>
      <c r="AA15" s="180"/>
      <c r="AB15" s="61"/>
      <c r="AC15" s="136">
        <f>J15+N15+R15+V15+Z15</f>
        <v>0</v>
      </c>
    </row>
    <row r="16" spans="1:29" s="9" customFormat="1" x14ac:dyDescent="0.2">
      <c r="A16" s="3"/>
      <c r="B16" s="3"/>
      <c r="C16" s="6"/>
      <c r="D16" s="6"/>
      <c r="E16" s="3"/>
      <c r="F16" s="150"/>
      <c r="G16" s="118"/>
      <c r="H16" s="156"/>
      <c r="I16" s="17"/>
      <c r="J16" s="102"/>
      <c r="K16" s="118"/>
      <c r="L16" s="28"/>
      <c r="M16" s="23"/>
      <c r="N16" s="115"/>
      <c r="O16" s="118"/>
      <c r="P16" s="17"/>
      <c r="Q16" s="17"/>
      <c r="R16" s="102"/>
      <c r="S16" s="118"/>
      <c r="T16" s="23"/>
      <c r="U16" s="23"/>
      <c r="V16" s="115"/>
      <c r="W16" s="118"/>
      <c r="X16" s="17"/>
      <c r="Y16" s="17"/>
      <c r="Z16" s="102"/>
      <c r="AA16" s="138"/>
      <c r="AB16" s="33"/>
      <c r="AC16" s="132"/>
    </row>
    <row r="17" spans="1:29" s="69" customFormat="1" x14ac:dyDescent="0.2">
      <c r="A17" s="78" t="s">
        <v>15</v>
      </c>
      <c r="B17" s="78"/>
      <c r="C17" s="67"/>
      <c r="D17" s="67"/>
      <c r="E17" s="68"/>
      <c r="F17" s="151"/>
      <c r="G17" s="119"/>
      <c r="H17" s="163"/>
      <c r="I17" s="57"/>
      <c r="J17" s="104">
        <f>SUM(J18:J18)</f>
        <v>0</v>
      </c>
      <c r="K17" s="119"/>
      <c r="L17" s="59"/>
      <c r="M17" s="59"/>
      <c r="N17" s="120">
        <f>SUM(N18:N18)</f>
        <v>0</v>
      </c>
      <c r="O17" s="119"/>
      <c r="P17" s="57" t="s">
        <v>0</v>
      </c>
      <c r="Q17" s="57" t="s">
        <v>0</v>
      </c>
      <c r="R17" s="104">
        <f>SUM(R18:R18)</f>
        <v>0</v>
      </c>
      <c r="S17" s="119"/>
      <c r="T17" s="60" t="s">
        <v>0</v>
      </c>
      <c r="U17" s="60" t="s">
        <v>0</v>
      </c>
      <c r="V17" s="120">
        <f>SUM(V18:V18)</f>
        <v>0</v>
      </c>
      <c r="W17" s="119"/>
      <c r="X17" s="57" t="s">
        <v>0</v>
      </c>
      <c r="Y17" s="57" t="s">
        <v>0</v>
      </c>
      <c r="Z17" s="104">
        <f>SUM(Z18:Z18)</f>
        <v>0</v>
      </c>
      <c r="AA17" s="137"/>
      <c r="AB17" s="89"/>
      <c r="AC17" s="136">
        <f>J17+N17+R17+V17+Z17</f>
        <v>0</v>
      </c>
    </row>
    <row r="18" spans="1:29" s="9" customFormat="1" x14ac:dyDescent="0.2">
      <c r="A18" s="11"/>
      <c r="B18" s="11"/>
      <c r="C18" s="10"/>
      <c r="D18" s="10"/>
      <c r="E18" s="11"/>
      <c r="F18" s="152"/>
      <c r="G18" s="118"/>
      <c r="H18" s="156"/>
      <c r="I18" s="17"/>
      <c r="J18" s="102"/>
      <c r="K18" s="118"/>
      <c r="L18" s="23"/>
      <c r="M18" s="23"/>
      <c r="N18" s="115"/>
      <c r="O18" s="118"/>
      <c r="P18" s="17"/>
      <c r="Q18" s="17"/>
      <c r="R18" s="102"/>
      <c r="S18" s="118"/>
      <c r="T18" s="23"/>
      <c r="U18" s="23"/>
      <c r="V18" s="115"/>
      <c r="W18" s="118"/>
      <c r="X18" s="17"/>
      <c r="Y18" s="17"/>
      <c r="Z18" s="102"/>
      <c r="AA18" s="138"/>
      <c r="AB18" s="33"/>
      <c r="AC18" s="132"/>
    </row>
    <row r="19" spans="1:29" s="69" customFormat="1" x14ac:dyDescent="0.2">
      <c r="A19" s="302" t="s">
        <v>57</v>
      </c>
      <c r="B19" s="78"/>
      <c r="C19" s="67"/>
      <c r="D19" s="67"/>
      <c r="E19" s="68"/>
      <c r="F19" s="151"/>
      <c r="G19" s="119"/>
      <c r="H19" s="163"/>
      <c r="I19" s="57"/>
      <c r="J19" s="104">
        <f>SUM(J20:J21)</f>
        <v>0</v>
      </c>
      <c r="K19" s="119"/>
      <c r="L19" s="58"/>
      <c r="M19" s="59"/>
      <c r="N19" s="120">
        <f>SUM(N20:N21)</f>
        <v>0</v>
      </c>
      <c r="O19" s="119"/>
      <c r="P19" s="57"/>
      <c r="Q19" s="57"/>
      <c r="R19" s="104">
        <f>SUM(R20:R21)</f>
        <v>0</v>
      </c>
      <c r="S19" s="119"/>
      <c r="T19" s="60"/>
      <c r="U19" s="60" t="s">
        <v>0</v>
      </c>
      <c r="V19" s="120">
        <f>SUM(V20:V21)</f>
        <v>0</v>
      </c>
      <c r="W19" s="119"/>
      <c r="X19" s="57"/>
      <c r="Y19" s="57"/>
      <c r="Z19" s="104">
        <f>SUM(Z20:Z21)</f>
        <v>0</v>
      </c>
      <c r="AA19" s="135" t="s">
        <v>0</v>
      </c>
      <c r="AB19" s="89"/>
      <c r="AC19" s="136">
        <f>J19+N19+R19+V19+Z19</f>
        <v>0</v>
      </c>
    </row>
    <row r="20" spans="1:29" s="9" customFormat="1" x14ac:dyDescent="0.2">
      <c r="A20" s="3"/>
      <c r="B20" s="3"/>
      <c r="C20" s="10"/>
      <c r="D20" s="10"/>
      <c r="E20" s="11"/>
      <c r="F20" s="152"/>
      <c r="G20" s="118"/>
      <c r="H20" s="156"/>
      <c r="I20" s="17"/>
      <c r="J20" s="102"/>
      <c r="K20" s="118"/>
      <c r="L20" s="28"/>
      <c r="M20" s="23"/>
      <c r="N20" s="115"/>
      <c r="O20" s="118"/>
      <c r="P20" s="17"/>
      <c r="Q20" s="17"/>
      <c r="R20" s="102"/>
      <c r="S20" s="118"/>
      <c r="T20" s="23"/>
      <c r="U20" s="23"/>
      <c r="V20" s="115"/>
      <c r="W20" s="118"/>
      <c r="X20" s="17"/>
      <c r="Y20" s="17"/>
      <c r="Z20" s="102"/>
      <c r="AA20" s="131"/>
      <c r="AB20" s="33"/>
      <c r="AC20" s="132">
        <f t="shared" ref="AC20" si="24">J20+N20+R20+V20+Z20</f>
        <v>0</v>
      </c>
    </row>
    <row r="21" spans="1:29" s="9" customFormat="1" x14ac:dyDescent="0.2">
      <c r="A21" s="11"/>
      <c r="B21" s="11"/>
      <c r="C21" s="11"/>
      <c r="D21" s="11"/>
      <c r="E21" s="11"/>
      <c r="F21" s="152"/>
      <c r="G21" s="118"/>
      <c r="H21" s="156"/>
      <c r="I21" s="17"/>
      <c r="J21" s="102"/>
      <c r="K21" s="118"/>
      <c r="L21" s="28"/>
      <c r="M21" s="23"/>
      <c r="N21" s="115"/>
      <c r="O21" s="118"/>
      <c r="P21" s="17"/>
      <c r="Q21" s="17"/>
      <c r="R21" s="102"/>
      <c r="S21" s="118"/>
      <c r="T21" s="23"/>
      <c r="U21" s="23"/>
      <c r="V21" s="115"/>
      <c r="W21" s="118"/>
      <c r="X21" s="17"/>
      <c r="Y21" s="17"/>
      <c r="Z21" s="102"/>
      <c r="AA21" s="131"/>
      <c r="AB21" s="33"/>
      <c r="AC21" s="132"/>
    </row>
    <row r="22" spans="1:29" s="9" customFormat="1" x14ac:dyDescent="0.2">
      <c r="A22" s="302" t="s">
        <v>54</v>
      </c>
      <c r="B22" s="152"/>
      <c r="C22" s="11"/>
      <c r="D22" s="11"/>
      <c r="E22" s="11"/>
      <c r="F22" s="152"/>
      <c r="G22" s="118"/>
      <c r="H22" s="156"/>
      <c r="I22" s="17"/>
      <c r="J22" s="104">
        <f>SUM(J23:J23)</f>
        <v>0</v>
      </c>
      <c r="K22" s="118"/>
      <c r="L22" s="28"/>
      <c r="M22" s="23"/>
      <c r="N22" s="120">
        <f>SUM(N23:N23)</f>
        <v>0</v>
      </c>
      <c r="O22" s="118"/>
      <c r="P22" s="17"/>
      <c r="Q22" s="17"/>
      <c r="R22" s="104">
        <f>SUM(R23:R23)</f>
        <v>0</v>
      </c>
      <c r="S22" s="118"/>
      <c r="T22" s="23"/>
      <c r="U22" s="23"/>
      <c r="V22" s="120">
        <f>SUM(V23:V23)</f>
        <v>0</v>
      </c>
      <c r="W22" s="118"/>
      <c r="X22" s="17"/>
      <c r="Y22" s="17"/>
      <c r="Z22" s="104">
        <f>SUM(Z23:Z23)</f>
        <v>0</v>
      </c>
      <c r="AA22" s="131"/>
      <c r="AB22" s="33"/>
      <c r="AC22" s="136">
        <f>J22+N22+R22+V22+Z22</f>
        <v>0</v>
      </c>
    </row>
    <row r="23" spans="1:29" s="9" customFormat="1" x14ac:dyDescent="0.2">
      <c r="A23" s="152"/>
      <c r="B23" s="152"/>
      <c r="C23" s="11"/>
      <c r="D23" s="11"/>
      <c r="E23" s="11"/>
      <c r="F23" s="152"/>
      <c r="G23" s="118"/>
      <c r="H23" s="156"/>
      <c r="I23" s="17"/>
      <c r="J23" s="102"/>
      <c r="K23" s="118"/>
      <c r="L23" s="28"/>
      <c r="M23" s="23"/>
      <c r="N23" s="115"/>
      <c r="O23" s="118"/>
      <c r="P23" s="17"/>
      <c r="Q23" s="17"/>
      <c r="R23" s="102"/>
      <c r="S23" s="118"/>
      <c r="T23" s="23"/>
      <c r="U23" s="23"/>
      <c r="V23" s="115"/>
      <c r="W23" s="118"/>
      <c r="X23" s="17"/>
      <c r="Y23" s="17"/>
      <c r="Z23" s="102"/>
      <c r="AA23" s="131"/>
      <c r="AB23" s="33"/>
      <c r="AC23" s="132"/>
    </row>
    <row r="24" spans="1:29" s="69" customFormat="1" x14ac:dyDescent="0.2">
      <c r="A24" s="87" t="s">
        <v>25</v>
      </c>
      <c r="B24" s="87"/>
      <c r="C24" s="63"/>
      <c r="D24" s="63"/>
      <c r="E24" s="63"/>
      <c r="F24" s="87"/>
      <c r="G24" s="119"/>
      <c r="H24" s="160"/>
      <c r="I24" s="64"/>
      <c r="J24" s="104">
        <f>SUM(J25:J25)</f>
        <v>0</v>
      </c>
      <c r="K24" s="119"/>
      <c r="L24" s="60"/>
      <c r="M24" s="60"/>
      <c r="N24" s="120">
        <f>SUM(N25:N25)</f>
        <v>0</v>
      </c>
      <c r="O24" s="119"/>
      <c r="P24" s="57"/>
      <c r="Q24" s="57" t="s">
        <v>0</v>
      </c>
      <c r="R24" s="104">
        <f>SUM(R25:R25)</f>
        <v>0</v>
      </c>
      <c r="S24" s="119"/>
      <c r="T24" s="60"/>
      <c r="U24" s="60"/>
      <c r="V24" s="120">
        <f>SUM(V25:V25)</f>
        <v>0</v>
      </c>
      <c r="W24" s="119"/>
      <c r="X24" s="57"/>
      <c r="Y24" s="57"/>
      <c r="Z24" s="104">
        <f>SUM(Z25:Z25)</f>
        <v>0</v>
      </c>
      <c r="AA24" s="135"/>
      <c r="AB24" s="65"/>
      <c r="AC24" s="136">
        <f>J24+N24+R24+V24+Z24</f>
        <v>0</v>
      </c>
    </row>
    <row r="25" spans="1:29" s="9" customFormat="1" x14ac:dyDescent="0.2">
      <c r="A25" s="19"/>
      <c r="B25" s="19"/>
      <c r="C25" s="75"/>
      <c r="D25" s="75"/>
      <c r="E25" s="75"/>
      <c r="F25" s="19"/>
      <c r="G25" s="118"/>
      <c r="H25" s="162"/>
      <c r="I25" s="76"/>
      <c r="J25" s="102"/>
      <c r="K25" s="118"/>
      <c r="L25" s="23"/>
      <c r="M25" s="23"/>
      <c r="N25" s="115"/>
      <c r="O25" s="118"/>
      <c r="P25" s="17"/>
      <c r="Q25" s="17"/>
      <c r="R25" s="102"/>
      <c r="S25" s="118"/>
      <c r="T25" s="23"/>
      <c r="U25" s="23"/>
      <c r="V25" s="115"/>
      <c r="W25" s="118"/>
      <c r="X25" s="17"/>
      <c r="Y25" s="17"/>
      <c r="Z25" s="102"/>
      <c r="AA25" s="131"/>
      <c r="AB25" s="32"/>
      <c r="AC25" s="132"/>
    </row>
    <row r="26" spans="1:29" s="69" customFormat="1" x14ac:dyDescent="0.2">
      <c r="A26" s="78" t="s">
        <v>16</v>
      </c>
      <c r="B26" s="78"/>
      <c r="C26" s="67"/>
      <c r="D26" s="67"/>
      <c r="E26" s="68"/>
      <c r="F26" s="151"/>
      <c r="G26" s="119"/>
      <c r="H26" s="163"/>
      <c r="I26" s="57"/>
      <c r="J26" s="104">
        <f>SUM(J27:J27)</f>
        <v>0</v>
      </c>
      <c r="K26" s="119"/>
      <c r="L26" s="60"/>
      <c r="M26" s="60"/>
      <c r="N26" s="120">
        <f>SUM(N27:N27)</f>
        <v>0</v>
      </c>
      <c r="O26" s="119"/>
      <c r="P26" s="57"/>
      <c r="Q26" s="57"/>
      <c r="R26" s="104">
        <f>SUM(R27:R27)</f>
        <v>0</v>
      </c>
      <c r="S26" s="119"/>
      <c r="T26" s="60"/>
      <c r="U26" s="60"/>
      <c r="V26" s="120">
        <f>SUM(V27:V27)</f>
        <v>0</v>
      </c>
      <c r="W26" s="119"/>
      <c r="X26" s="57"/>
      <c r="Y26" s="57"/>
      <c r="Z26" s="104">
        <f>SUM(Z27:Z27)</f>
        <v>0</v>
      </c>
      <c r="AA26" s="137"/>
      <c r="AB26" s="89"/>
      <c r="AC26" s="136">
        <f t="shared" ref="AC26:AC31" si="25">J26+N26+R26+V26+Z26</f>
        <v>0</v>
      </c>
    </row>
    <row r="27" spans="1:29" s="9" customFormat="1" x14ac:dyDescent="0.2">
      <c r="A27" s="3"/>
      <c r="B27" s="3"/>
      <c r="C27" s="10"/>
      <c r="D27" s="10"/>
      <c r="E27" s="11"/>
      <c r="F27" s="152"/>
      <c r="G27" s="118"/>
      <c r="H27" s="156"/>
      <c r="I27" s="17"/>
      <c r="J27" s="102"/>
      <c r="K27" s="118"/>
      <c r="L27" s="23"/>
      <c r="M27" s="23"/>
      <c r="N27" s="115"/>
      <c r="O27" s="118"/>
      <c r="P27" s="17"/>
      <c r="Q27" s="17"/>
      <c r="R27" s="102"/>
      <c r="S27" s="118"/>
      <c r="T27" s="23"/>
      <c r="U27" s="23"/>
      <c r="V27" s="115"/>
      <c r="W27" s="118"/>
      <c r="X27" s="17"/>
      <c r="Y27" s="17"/>
      <c r="Z27" s="102"/>
      <c r="AA27" s="138"/>
      <c r="AB27" s="33"/>
      <c r="AC27" s="132"/>
    </row>
    <row r="28" spans="1:29" s="69" customFormat="1" x14ac:dyDescent="0.2">
      <c r="A28" s="78" t="s">
        <v>17</v>
      </c>
      <c r="B28" s="78"/>
      <c r="C28" s="67"/>
      <c r="D28" s="67"/>
      <c r="E28" s="68"/>
      <c r="F28" s="151"/>
      <c r="G28" s="119"/>
      <c r="H28" s="163"/>
      <c r="I28" s="57"/>
      <c r="J28" s="104">
        <f>SUM(J29:J30)</f>
        <v>0</v>
      </c>
      <c r="K28" s="119"/>
      <c r="L28" s="60" t="s">
        <v>0</v>
      </c>
      <c r="M28" s="60"/>
      <c r="N28" s="120">
        <f>SUM(N29:N30)</f>
        <v>0</v>
      </c>
      <c r="O28" s="119"/>
      <c r="P28" s="57" t="s">
        <v>0</v>
      </c>
      <c r="Q28" s="57"/>
      <c r="R28" s="104">
        <f>SUM(R29:R30)</f>
        <v>0</v>
      </c>
      <c r="S28" s="119"/>
      <c r="T28" s="59"/>
      <c r="U28" s="59"/>
      <c r="V28" s="120">
        <f>SUM(V29:V30)</f>
        <v>0</v>
      </c>
      <c r="W28" s="119"/>
      <c r="X28" s="57"/>
      <c r="Y28" s="57" t="s">
        <v>0</v>
      </c>
      <c r="Z28" s="104">
        <f>SUM(Z29:Z30)</f>
        <v>0</v>
      </c>
      <c r="AA28" s="180"/>
      <c r="AB28" s="61"/>
      <c r="AC28" s="136">
        <f t="shared" si="25"/>
        <v>0</v>
      </c>
    </row>
    <row r="29" spans="1:29" s="9" customFormat="1" x14ac:dyDescent="0.2">
      <c r="A29" s="3"/>
      <c r="B29" s="3"/>
      <c r="C29" s="10"/>
      <c r="D29" s="10"/>
      <c r="E29" s="11"/>
      <c r="F29" s="152"/>
      <c r="G29" s="118"/>
      <c r="H29" s="156"/>
      <c r="I29" s="164"/>
      <c r="J29" s="102"/>
      <c r="K29" s="118"/>
      <c r="L29" s="23"/>
      <c r="M29" s="23"/>
      <c r="N29" s="115"/>
      <c r="O29" s="118"/>
      <c r="P29" s="17"/>
      <c r="Q29" s="17"/>
      <c r="R29" s="102"/>
      <c r="S29" s="118"/>
      <c r="T29" s="127"/>
      <c r="U29" s="23"/>
      <c r="V29" s="115"/>
      <c r="W29" s="118"/>
      <c r="X29" s="17"/>
      <c r="Y29" s="17"/>
      <c r="Z29" s="102"/>
      <c r="AA29" s="138"/>
      <c r="AB29" s="33"/>
      <c r="AC29" s="132">
        <f t="shared" si="25"/>
        <v>0</v>
      </c>
    </row>
    <row r="30" spans="1:29" s="9" customFormat="1" x14ac:dyDescent="0.2">
      <c r="A30" s="7"/>
      <c r="B30" s="7"/>
      <c r="C30" s="10"/>
      <c r="D30" s="10"/>
      <c r="E30" s="11"/>
      <c r="F30" s="152"/>
      <c r="G30" s="118"/>
      <c r="H30" s="156"/>
      <c r="I30" s="17"/>
      <c r="J30" s="102"/>
      <c r="K30" s="118"/>
      <c r="L30" s="23"/>
      <c r="M30" s="23"/>
      <c r="N30" s="115"/>
      <c r="O30" s="118"/>
      <c r="P30" s="17"/>
      <c r="Q30" s="17"/>
      <c r="R30" s="102"/>
      <c r="S30" s="118"/>
      <c r="T30" s="23"/>
      <c r="U30" s="23"/>
      <c r="V30" s="115"/>
      <c r="W30" s="118"/>
      <c r="X30" s="17"/>
      <c r="Y30" s="17"/>
      <c r="Z30" s="102"/>
      <c r="AA30" s="138"/>
      <c r="AB30" s="33"/>
      <c r="AC30" s="132"/>
    </row>
    <row r="31" spans="1:29" s="69" customFormat="1" x14ac:dyDescent="0.2">
      <c r="A31" s="78" t="s">
        <v>18</v>
      </c>
      <c r="B31" s="78"/>
      <c r="C31" s="72" t="s">
        <v>0</v>
      </c>
      <c r="D31" s="72"/>
      <c r="E31" s="78"/>
      <c r="F31" s="149"/>
      <c r="G31" s="119"/>
      <c r="H31" s="163"/>
      <c r="I31" s="57"/>
      <c r="J31" s="104">
        <f>SUM(J32:J32)</f>
        <v>0</v>
      </c>
      <c r="K31" s="119"/>
      <c r="L31" s="60"/>
      <c r="M31" s="60"/>
      <c r="N31" s="120">
        <f>SUM(N32:N32)</f>
        <v>0</v>
      </c>
      <c r="O31" s="119"/>
      <c r="P31" s="57"/>
      <c r="Q31" s="57"/>
      <c r="R31" s="104">
        <f>SUM(R32:R32)</f>
        <v>0</v>
      </c>
      <c r="S31" s="119"/>
      <c r="T31" s="60"/>
      <c r="U31" s="60"/>
      <c r="V31" s="120">
        <f>SUM(V32:V32)</f>
        <v>0</v>
      </c>
      <c r="W31" s="119"/>
      <c r="X31" s="57"/>
      <c r="Y31" s="57"/>
      <c r="Z31" s="104">
        <f>SUM(Z32:Z32)</f>
        <v>0</v>
      </c>
      <c r="AA31" s="137"/>
      <c r="AB31" s="89"/>
      <c r="AC31" s="136">
        <f t="shared" si="25"/>
        <v>0</v>
      </c>
    </row>
    <row r="32" spans="1:29" s="9" customFormat="1" x14ac:dyDescent="0.2">
      <c r="A32" s="3"/>
      <c r="B32" s="3"/>
      <c r="C32" s="6"/>
      <c r="D32" s="6"/>
      <c r="E32" s="3"/>
      <c r="F32" s="150"/>
      <c r="G32" s="118"/>
      <c r="H32" s="156"/>
      <c r="I32" s="17"/>
      <c r="J32" s="102"/>
      <c r="K32" s="118"/>
      <c r="L32" s="23"/>
      <c r="M32" s="23"/>
      <c r="N32" s="115"/>
      <c r="O32" s="118"/>
      <c r="P32" s="17"/>
      <c r="Q32" s="17"/>
      <c r="R32" s="102"/>
      <c r="S32" s="118"/>
      <c r="T32" s="23"/>
      <c r="U32" s="23"/>
      <c r="V32" s="115"/>
      <c r="W32" s="118"/>
      <c r="X32" s="17"/>
      <c r="Y32" s="17"/>
      <c r="Z32" s="102"/>
      <c r="AA32" s="138"/>
      <c r="AB32" s="33"/>
      <c r="AC32" s="132"/>
    </row>
    <row r="33" spans="1:29" s="69" customFormat="1" x14ac:dyDescent="0.2">
      <c r="A33" s="78" t="s">
        <v>19</v>
      </c>
      <c r="B33" s="78"/>
      <c r="C33" s="72" t="s">
        <v>0</v>
      </c>
      <c r="D33" s="72"/>
      <c r="E33" s="72"/>
      <c r="F33" s="184"/>
      <c r="G33" s="119"/>
      <c r="H33" s="179"/>
      <c r="I33" s="56"/>
      <c r="J33" s="104">
        <f>J34+J35</f>
        <v>0</v>
      </c>
      <c r="K33" s="119"/>
      <c r="L33" s="60"/>
      <c r="M33" s="60"/>
      <c r="N33" s="120">
        <f>N34+N35</f>
        <v>0</v>
      </c>
      <c r="O33" s="119"/>
      <c r="P33" s="57"/>
      <c r="Q33" s="57"/>
      <c r="R33" s="104">
        <f>R34+R35</f>
        <v>0</v>
      </c>
      <c r="S33" s="119"/>
      <c r="T33" s="59"/>
      <c r="U33" s="59"/>
      <c r="V33" s="120">
        <f>V34+V35</f>
        <v>0</v>
      </c>
      <c r="W33" s="119"/>
      <c r="X33" s="56"/>
      <c r="Y33" s="56"/>
      <c r="Z33" s="104">
        <f>Z34+Z35</f>
        <v>0</v>
      </c>
      <c r="AA33" s="180"/>
      <c r="AB33" s="61"/>
      <c r="AC33" s="136">
        <f>J33+N33+R33+V33+Z33</f>
        <v>0</v>
      </c>
    </row>
    <row r="34" spans="1:29" x14ac:dyDescent="0.2">
      <c r="A34" s="3" t="s">
        <v>20</v>
      </c>
      <c r="B34" s="3"/>
      <c r="C34" s="6"/>
      <c r="D34" s="6"/>
      <c r="E34" s="3"/>
      <c r="F34" s="150"/>
      <c r="G34" s="118"/>
      <c r="H34" s="156"/>
      <c r="I34" s="17"/>
      <c r="J34" s="102">
        <v>0</v>
      </c>
      <c r="K34" s="118"/>
      <c r="L34" s="23"/>
      <c r="M34" s="23"/>
      <c r="N34" s="115">
        <v>0</v>
      </c>
      <c r="O34" s="118"/>
      <c r="P34" s="17"/>
      <c r="Q34" s="17"/>
      <c r="R34" s="102">
        <v>0</v>
      </c>
      <c r="S34" s="118"/>
      <c r="T34" s="23"/>
      <c r="U34" s="23"/>
      <c r="V34" s="115">
        <v>0</v>
      </c>
      <c r="W34" s="118"/>
      <c r="X34" s="17"/>
      <c r="Y34" s="17"/>
      <c r="Z34" s="102">
        <v>0</v>
      </c>
      <c r="AA34" s="138"/>
      <c r="AB34" s="33"/>
      <c r="AC34" s="132">
        <f>J34+N34+R34+V34+Z34</f>
        <v>0</v>
      </c>
    </row>
    <row r="35" spans="1:29" x14ac:dyDescent="0.2">
      <c r="A35" s="3" t="s">
        <v>21</v>
      </c>
      <c r="B35" s="3"/>
      <c r="C35" s="6"/>
      <c r="D35" s="6"/>
      <c r="E35" s="3"/>
      <c r="F35" s="150"/>
      <c r="G35" s="118"/>
      <c r="H35" s="156"/>
      <c r="I35" s="17"/>
      <c r="J35" s="102">
        <v>0</v>
      </c>
      <c r="K35" s="118"/>
      <c r="L35" s="23"/>
      <c r="M35" s="23"/>
      <c r="N35" s="115">
        <v>0</v>
      </c>
      <c r="O35" s="118"/>
      <c r="P35" s="17"/>
      <c r="Q35" s="17"/>
      <c r="R35" s="102">
        <v>0</v>
      </c>
      <c r="S35" s="118"/>
      <c r="T35" s="23"/>
      <c r="U35" s="23"/>
      <c r="V35" s="115">
        <v>0</v>
      </c>
      <c r="W35" s="118"/>
      <c r="X35" s="17"/>
      <c r="Y35" s="17"/>
      <c r="Z35" s="102">
        <v>0</v>
      </c>
      <c r="AA35" s="138"/>
      <c r="AB35" s="33"/>
      <c r="AC35" s="132">
        <f>J35+N35+R35+V35+Z35</f>
        <v>0</v>
      </c>
    </row>
    <row r="36" spans="1:29" x14ac:dyDescent="0.2">
      <c r="A36" s="5"/>
      <c r="B36" s="5"/>
      <c r="C36" s="6"/>
      <c r="D36" s="6"/>
      <c r="E36" s="3"/>
      <c r="F36" s="150"/>
      <c r="G36" s="118"/>
      <c r="H36" s="156"/>
      <c r="I36" s="17"/>
      <c r="J36" s="102"/>
      <c r="K36" s="118"/>
      <c r="L36" s="23"/>
      <c r="M36" s="23"/>
      <c r="N36" s="115"/>
      <c r="O36" s="118"/>
      <c r="P36" s="17"/>
      <c r="Q36" s="17"/>
      <c r="R36" s="102"/>
      <c r="S36" s="118"/>
      <c r="T36" s="23"/>
      <c r="U36" s="23"/>
      <c r="V36" s="115"/>
      <c r="W36" s="118"/>
      <c r="X36" s="17"/>
      <c r="Y36" s="17"/>
      <c r="Z36" s="102"/>
      <c r="AA36" s="138"/>
      <c r="AB36" s="33"/>
      <c r="AC36" s="139"/>
    </row>
    <row r="37" spans="1:29" s="197" customFormat="1" ht="17.25" customHeight="1" x14ac:dyDescent="0.2">
      <c r="A37" s="93" t="s">
        <v>22</v>
      </c>
      <c r="B37" s="93"/>
      <c r="C37" s="92"/>
      <c r="D37" s="92"/>
      <c r="E37" s="93"/>
      <c r="F37" s="153"/>
      <c r="G37" s="196"/>
      <c r="H37" s="166"/>
      <c r="I37" s="92"/>
      <c r="J37" s="106">
        <f>SUM(J13+J24+J15+J19+J17+J26+J28+J31+J33)</f>
        <v>0</v>
      </c>
      <c r="K37" s="196"/>
      <c r="L37" s="92"/>
      <c r="M37" s="92"/>
      <c r="N37" s="124">
        <f>SUM(N13+N24+N15+N19+N17+N26+N28+N31+N33)</f>
        <v>0</v>
      </c>
      <c r="O37" s="196"/>
      <c r="P37" s="92" t="s">
        <v>0</v>
      </c>
      <c r="Q37" s="92" t="s">
        <v>0</v>
      </c>
      <c r="R37" s="106">
        <f>SUM(R13+R24+R15+R19+R17+R26+R28+R31+R33)</f>
        <v>0</v>
      </c>
      <c r="S37" s="196"/>
      <c r="T37" s="92" t="s">
        <v>0</v>
      </c>
      <c r="U37" s="92" t="s">
        <v>0</v>
      </c>
      <c r="V37" s="124">
        <f>SUM(V13+V24+V15+V19+V17+V26+V28+V31+V33)</f>
        <v>0</v>
      </c>
      <c r="W37" s="196"/>
      <c r="X37" s="92" t="s">
        <v>0</v>
      </c>
      <c r="Y37" s="92" t="s">
        <v>0</v>
      </c>
      <c r="Z37" s="106">
        <f>SUM(Z13+Z24+Z15+Z19+Z17+Z26+Z28+Z31+Z33)</f>
        <v>0</v>
      </c>
      <c r="AA37" s="140"/>
      <c r="AB37" s="93"/>
      <c r="AC37" s="124">
        <f>SUM(J37+N37+R37+V37+Z37)</f>
        <v>0</v>
      </c>
    </row>
    <row r="38" spans="1:29" s="69" customFormat="1" x14ac:dyDescent="0.2">
      <c r="A38" s="68" t="s">
        <v>34</v>
      </c>
      <c r="B38" s="68"/>
      <c r="C38" s="62"/>
      <c r="D38" s="62"/>
      <c r="E38" s="68"/>
      <c r="F38" s="151"/>
      <c r="G38" s="181"/>
      <c r="H38" s="163"/>
      <c r="I38" s="57"/>
      <c r="J38" s="104">
        <f>J37-J15-J26-J31-J33</f>
        <v>0</v>
      </c>
      <c r="K38" s="181"/>
      <c r="L38" s="60"/>
      <c r="M38" s="60"/>
      <c r="N38" s="120">
        <f>N37-N15-N26-N31-N33</f>
        <v>0</v>
      </c>
      <c r="O38" s="181"/>
      <c r="P38" s="57"/>
      <c r="Q38" s="57"/>
      <c r="R38" s="104">
        <f>R37-R15-R26-R31-R33</f>
        <v>0</v>
      </c>
      <c r="S38" s="181"/>
      <c r="T38" s="60"/>
      <c r="U38" s="60"/>
      <c r="V38" s="120">
        <f>V37-V15-V26-V31-V33</f>
        <v>0</v>
      </c>
      <c r="W38" s="181"/>
      <c r="X38" s="57"/>
      <c r="Y38" s="57"/>
      <c r="Z38" s="104">
        <f>Z37-Z15-Z26-Z31-Z33</f>
        <v>0</v>
      </c>
      <c r="AA38" s="137"/>
      <c r="AB38" s="89"/>
      <c r="AC38" s="136">
        <f>SUM(J38:Z38)</f>
        <v>0</v>
      </c>
    </row>
    <row r="39" spans="1:29" s="69" customFormat="1" ht="15.75" thickBot="1" x14ac:dyDescent="0.25">
      <c r="A39" s="68" t="s">
        <v>23</v>
      </c>
      <c r="B39" s="218">
        <v>0.5</v>
      </c>
      <c r="D39" s="96"/>
      <c r="E39" s="68"/>
      <c r="F39" s="151"/>
      <c r="G39" s="329"/>
      <c r="H39" s="167"/>
      <c r="I39" s="168"/>
      <c r="J39" s="182">
        <f>J38*B39</f>
        <v>0</v>
      </c>
      <c r="K39" s="329"/>
      <c r="L39" s="125"/>
      <c r="M39" s="125"/>
      <c r="N39" s="126">
        <f>ROUND((N38*$B$39),0)</f>
        <v>0</v>
      </c>
      <c r="O39" s="329"/>
      <c r="P39" s="168" t="s">
        <v>14</v>
      </c>
      <c r="Q39" s="168" t="s">
        <v>0</v>
      </c>
      <c r="R39" s="182">
        <f>R38*J39</f>
        <v>0</v>
      </c>
      <c r="S39" s="329"/>
      <c r="T39" s="125" t="s">
        <v>14</v>
      </c>
      <c r="U39" s="125" t="s">
        <v>0</v>
      </c>
      <c r="V39" s="126">
        <f>ROUND((V38*$B$39),0)</f>
        <v>0</v>
      </c>
      <c r="W39" s="329"/>
      <c r="X39" s="168" t="s">
        <v>14</v>
      </c>
      <c r="Y39" s="168" t="s">
        <v>0</v>
      </c>
      <c r="Z39" s="182">
        <f>Z38*R39</f>
        <v>0</v>
      </c>
      <c r="AA39" s="141"/>
      <c r="AB39" s="142"/>
      <c r="AC39" s="143">
        <f>SUM(J39:Z39)</f>
        <v>0</v>
      </c>
    </row>
    <row r="40" spans="1:29" s="197" customFormat="1" ht="15" thickBot="1" x14ac:dyDescent="0.25">
      <c r="A40" s="294" t="s">
        <v>24</v>
      </c>
      <c r="B40" s="294"/>
      <c r="C40" s="295"/>
      <c r="D40" s="295"/>
      <c r="E40" s="294"/>
      <c r="F40" s="296"/>
      <c r="G40" s="327"/>
      <c r="H40" s="325"/>
      <c r="I40" s="97"/>
      <c r="J40" s="323">
        <f>J37+J39</f>
        <v>0</v>
      </c>
      <c r="K40" s="320"/>
      <c r="L40" s="98"/>
      <c r="M40" s="98"/>
      <c r="N40" s="324">
        <f>N37+N39</f>
        <v>0</v>
      </c>
      <c r="O40" s="320"/>
      <c r="P40" s="97"/>
      <c r="Q40" s="97"/>
      <c r="R40" s="323">
        <f>R37+R39</f>
        <v>0</v>
      </c>
      <c r="S40" s="320"/>
      <c r="T40" s="98"/>
      <c r="U40" s="98"/>
      <c r="V40" s="324">
        <f>V37+V39</f>
        <v>0</v>
      </c>
      <c r="W40" s="320"/>
      <c r="X40" s="97"/>
      <c r="Y40" s="97"/>
      <c r="Z40" s="323">
        <f>Z37+Z39</f>
        <v>0</v>
      </c>
      <c r="AA40" s="322"/>
      <c r="AB40" s="99"/>
      <c r="AC40" s="100">
        <f>SUM(J40:Z40)</f>
        <v>0</v>
      </c>
    </row>
    <row r="41" spans="1:29" ht="13.5" thickTop="1" x14ac:dyDescent="0.2"/>
    <row r="42" spans="1:29" x14ac:dyDescent="0.2">
      <c r="A42" s="26"/>
      <c r="B42" s="26"/>
    </row>
  </sheetData>
  <mergeCells count="6">
    <mergeCell ref="G5:J5"/>
    <mergeCell ref="AA5:AC5"/>
    <mergeCell ref="K5:N5"/>
    <mergeCell ref="O5:R5"/>
    <mergeCell ref="S5:V5"/>
    <mergeCell ref="W5:Z5"/>
  </mergeCells>
  <pageMargins left="0.28000000000000003" right="0.21" top="0.75" bottom="0.75" header="0.3" footer="0.3"/>
  <pageSetup scale="48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75" x14ac:dyDescent="0.2"/>
  <cols>
    <col min="1" max="1" width="21.42578125" customWidth="1"/>
    <col min="2" max="2" width="8.140625" customWidth="1"/>
    <col min="3" max="3" width="9.140625" customWidth="1"/>
    <col min="6" max="6" width="7.85546875" bestFit="1" customWidth="1"/>
  </cols>
  <sheetData>
    <row r="1" spans="1:29" s="185" customFormat="1" ht="15.75" customHeight="1" x14ac:dyDescent="0.25">
      <c r="A1" s="319" t="s">
        <v>51</v>
      </c>
      <c r="B1" s="284"/>
    </row>
    <row r="2" spans="1:29" x14ac:dyDescent="0.2">
      <c r="A2" s="2" t="s">
        <v>30</v>
      </c>
      <c r="B2" s="2"/>
      <c r="F2" t="s">
        <v>0</v>
      </c>
      <c r="H2" s="15" t="s">
        <v>0</v>
      </c>
      <c r="I2" s="15" t="s">
        <v>0</v>
      </c>
      <c r="J2" s="15" t="s">
        <v>0</v>
      </c>
      <c r="K2" s="15"/>
      <c r="L2" s="15"/>
      <c r="M2" s="15"/>
      <c r="N2" s="12" t="s">
        <v>0</v>
      </c>
      <c r="O2" s="12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 spans="1:29" ht="15" x14ac:dyDescent="0.25">
      <c r="A3" s="22"/>
      <c r="B3" s="22"/>
      <c r="C3" s="22"/>
      <c r="D3" s="22"/>
      <c r="G3" t="s">
        <v>1</v>
      </c>
      <c r="H3" s="16">
        <v>1.02</v>
      </c>
      <c r="I3" s="15"/>
      <c r="J3" s="15"/>
      <c r="K3" s="15"/>
      <c r="L3" s="15"/>
      <c r="M3" s="15"/>
      <c r="N3" s="12"/>
      <c r="O3" s="12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1:29" ht="13.5" thickBot="1" x14ac:dyDescent="0.25">
      <c r="A4" s="14"/>
      <c r="B4" s="14"/>
      <c r="H4" s="15"/>
      <c r="I4" s="15"/>
      <c r="J4" s="15"/>
      <c r="K4" s="193" t="s">
        <v>49</v>
      </c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29" ht="13.5" thickBot="1" x14ac:dyDescent="0.25">
      <c r="A5" s="289" t="s">
        <v>0</v>
      </c>
      <c r="B5" s="289"/>
      <c r="C5" s="290"/>
      <c r="D5" s="290"/>
      <c r="E5" s="290"/>
      <c r="F5" s="326"/>
      <c r="G5" s="332" t="s">
        <v>28</v>
      </c>
      <c r="H5" s="333"/>
      <c r="I5" s="333"/>
      <c r="J5" s="334"/>
      <c r="K5" s="342" t="s">
        <v>2</v>
      </c>
      <c r="L5" s="338"/>
      <c r="M5" s="338"/>
      <c r="N5" s="343"/>
      <c r="O5" s="332" t="s">
        <v>3</v>
      </c>
      <c r="P5" s="339"/>
      <c r="Q5" s="339"/>
      <c r="R5" s="340"/>
      <c r="S5" s="342" t="s">
        <v>26</v>
      </c>
      <c r="T5" s="338"/>
      <c r="U5" s="338"/>
      <c r="V5" s="343"/>
      <c r="W5" s="332" t="s">
        <v>4</v>
      </c>
      <c r="X5" s="339"/>
      <c r="Y5" s="339"/>
      <c r="Z5" s="340"/>
      <c r="AA5" s="341" t="s">
        <v>5</v>
      </c>
      <c r="AB5" s="335"/>
      <c r="AC5" s="336"/>
    </row>
    <row r="6" spans="1:29" s="53" customFormat="1" ht="39" thickBot="1" x14ac:dyDescent="0.25">
      <c r="A6" s="316" t="s">
        <v>6</v>
      </c>
      <c r="B6" s="54" t="s">
        <v>56</v>
      </c>
      <c r="C6" s="39" t="s">
        <v>7</v>
      </c>
      <c r="D6" s="39" t="s">
        <v>29</v>
      </c>
      <c r="E6" s="40" t="s">
        <v>27</v>
      </c>
      <c r="F6" s="41" t="s">
        <v>8</v>
      </c>
      <c r="G6" s="309" t="s">
        <v>55</v>
      </c>
      <c r="H6" s="310" t="s">
        <v>9</v>
      </c>
      <c r="I6" s="310" t="s">
        <v>10</v>
      </c>
      <c r="J6" s="311" t="s">
        <v>11</v>
      </c>
      <c r="K6" s="45" t="s">
        <v>48</v>
      </c>
      <c r="L6" s="313" t="s">
        <v>9</v>
      </c>
      <c r="M6" s="313" t="s">
        <v>10</v>
      </c>
      <c r="N6" s="313" t="s">
        <v>11</v>
      </c>
      <c r="O6" s="309" t="s">
        <v>31</v>
      </c>
      <c r="P6" s="310" t="s">
        <v>9</v>
      </c>
      <c r="Q6" s="310" t="s">
        <v>10</v>
      </c>
      <c r="R6" s="311" t="s">
        <v>11</v>
      </c>
      <c r="S6" s="315" t="s">
        <v>32</v>
      </c>
      <c r="T6" s="313" t="s">
        <v>9</v>
      </c>
      <c r="U6" s="313" t="s">
        <v>10</v>
      </c>
      <c r="V6" s="48" t="s">
        <v>11</v>
      </c>
      <c r="W6" s="309" t="s">
        <v>33</v>
      </c>
      <c r="X6" s="310" t="s">
        <v>9</v>
      </c>
      <c r="Y6" s="310" t="s">
        <v>10</v>
      </c>
      <c r="Z6" s="311" t="s">
        <v>11</v>
      </c>
      <c r="AA6" s="314" t="s">
        <v>9</v>
      </c>
      <c r="AB6" s="312" t="s">
        <v>10</v>
      </c>
      <c r="AC6" s="317" t="s">
        <v>11</v>
      </c>
    </row>
    <row r="7" spans="1:29" x14ac:dyDescent="0.2">
      <c r="A7" s="34"/>
      <c r="B7" s="34"/>
      <c r="C7" s="35"/>
      <c r="D7" s="36">
        <f>C7*1.03</f>
        <v>0</v>
      </c>
      <c r="E7" s="37">
        <f t="shared" ref="E7:E12" si="0">G7*12</f>
        <v>0</v>
      </c>
      <c r="F7" s="171"/>
      <c r="G7" s="276">
        <v>0</v>
      </c>
      <c r="H7" s="154">
        <f t="shared" ref="H7:H12" si="1">ROUND(($D7*$G7),0)</f>
        <v>0</v>
      </c>
      <c r="I7" s="154">
        <f>H7*F7</f>
        <v>0</v>
      </c>
      <c r="J7" s="155">
        <f>SUM(H7:I7)</f>
        <v>0</v>
      </c>
      <c r="K7" s="188">
        <f t="shared" ref="K7:K12" si="2">G7</f>
        <v>0</v>
      </c>
      <c r="L7" s="23">
        <f t="shared" ref="L7:L12" si="3">D7*K7*$H$3</f>
        <v>0</v>
      </c>
      <c r="M7" s="23">
        <f>ROUND((L7*$F7),0)</f>
        <v>0</v>
      </c>
      <c r="N7" s="170">
        <f>SUM(L7:M7)</f>
        <v>0</v>
      </c>
      <c r="O7" s="190">
        <f>K7</f>
        <v>0</v>
      </c>
      <c r="P7" s="154">
        <f t="shared" ref="P7:P12" si="4">D7*O7*$H$3^2</f>
        <v>0</v>
      </c>
      <c r="Q7" s="154">
        <f>P7*F7</f>
        <v>0</v>
      </c>
      <c r="R7" s="155">
        <f>SUM(P7:Q7)</f>
        <v>0</v>
      </c>
      <c r="S7" s="189">
        <f>O7</f>
        <v>0</v>
      </c>
      <c r="T7" s="23">
        <f t="shared" ref="T7:T12" si="5">D7*S7*$H$3^3</f>
        <v>0</v>
      </c>
      <c r="U7" s="23">
        <f>ROUND((T7*$F7),0)</f>
        <v>0</v>
      </c>
      <c r="V7" s="170">
        <f>SUM(T7:U7)</f>
        <v>0</v>
      </c>
      <c r="W7" s="190">
        <f>S7</f>
        <v>0</v>
      </c>
      <c r="X7" s="154">
        <f t="shared" ref="X7:X12" si="6">D7*W7*$H$3^4</f>
        <v>0</v>
      </c>
      <c r="Y7" s="154">
        <f>ROUND((X7*$F7),0)</f>
        <v>0</v>
      </c>
      <c r="Z7" s="155">
        <f>SUM(X7:Y7)</f>
        <v>0</v>
      </c>
      <c r="AA7" s="128">
        <f t="shared" ref="AA7:AB12" si="7">SUM(H7+L7+P7+T7+X7)</f>
        <v>0</v>
      </c>
      <c r="AB7" s="129">
        <f t="shared" si="7"/>
        <v>0</v>
      </c>
      <c r="AC7" s="130">
        <f t="shared" ref="AC7:AC12" si="8">SUM(J7+N7+R7+V7+Z7)</f>
        <v>0</v>
      </c>
    </row>
    <row r="8" spans="1:29" x14ac:dyDescent="0.2">
      <c r="A8" s="3"/>
      <c r="B8" s="3"/>
      <c r="C8" s="21"/>
      <c r="D8" s="20">
        <f t="shared" ref="D8:D12" si="9">C8*1.03</f>
        <v>0</v>
      </c>
      <c r="E8" s="13">
        <f t="shared" si="0"/>
        <v>0</v>
      </c>
      <c r="F8" s="148"/>
      <c r="G8" s="277"/>
      <c r="H8" s="17">
        <f t="shared" si="1"/>
        <v>0</v>
      </c>
      <c r="I8" s="17">
        <f t="shared" ref="I8:I12" si="10">H8*F8</f>
        <v>0</v>
      </c>
      <c r="J8" s="157">
        <f>SUM(H8:I8)</f>
        <v>0</v>
      </c>
      <c r="K8" s="188">
        <f t="shared" si="2"/>
        <v>0</v>
      </c>
      <c r="L8" s="23">
        <f t="shared" si="3"/>
        <v>0</v>
      </c>
      <c r="M8" s="23">
        <f>ROUND((L8*$F8),0)</f>
        <v>0</v>
      </c>
      <c r="N8" s="170">
        <f>SUM(L8:M8)</f>
        <v>0</v>
      </c>
      <c r="O8" s="191">
        <f t="shared" ref="O8:O12" si="11">K8</f>
        <v>0</v>
      </c>
      <c r="P8" s="17">
        <f t="shared" si="4"/>
        <v>0</v>
      </c>
      <c r="Q8" s="17">
        <f>ROUND((P8*$F8),0)</f>
        <v>0</v>
      </c>
      <c r="R8" s="157">
        <f>SUM(P8:Q8)</f>
        <v>0</v>
      </c>
      <c r="S8" s="189">
        <f t="shared" ref="S8:S12" si="12">O8</f>
        <v>0</v>
      </c>
      <c r="T8" s="23">
        <f t="shared" si="5"/>
        <v>0</v>
      </c>
      <c r="U8" s="23">
        <f>ROUND((T8*$F8),0)</f>
        <v>0</v>
      </c>
      <c r="V8" s="170">
        <f>SUM(T8:U8)</f>
        <v>0</v>
      </c>
      <c r="W8" s="191">
        <f t="shared" ref="W8:W12" si="13">S8</f>
        <v>0</v>
      </c>
      <c r="X8" s="17">
        <f t="shared" si="6"/>
        <v>0</v>
      </c>
      <c r="Y8" s="17">
        <f>ROUND((X8*$F8),0)</f>
        <v>0</v>
      </c>
      <c r="Z8" s="157">
        <f>SUM(X8:Y8)</f>
        <v>0</v>
      </c>
      <c r="AA8" s="131">
        <f t="shared" si="7"/>
        <v>0</v>
      </c>
      <c r="AB8" s="32">
        <f t="shared" si="7"/>
        <v>0</v>
      </c>
      <c r="AC8" s="132">
        <f t="shared" si="8"/>
        <v>0</v>
      </c>
    </row>
    <row r="9" spans="1:29" x14ac:dyDescent="0.2">
      <c r="A9" s="3"/>
      <c r="B9" s="3"/>
      <c r="C9" s="21"/>
      <c r="D9" s="20">
        <f t="shared" si="9"/>
        <v>0</v>
      </c>
      <c r="E9" s="13">
        <f t="shared" si="0"/>
        <v>0</v>
      </c>
      <c r="F9" s="148"/>
      <c r="G9" s="277"/>
      <c r="H9" s="17">
        <f t="shared" si="1"/>
        <v>0</v>
      </c>
      <c r="I9" s="17">
        <f t="shared" si="10"/>
        <v>0</v>
      </c>
      <c r="J9" s="157">
        <f t="shared" ref="J9:J12" si="14">SUM(H9:I9)</f>
        <v>0</v>
      </c>
      <c r="K9" s="188">
        <f t="shared" si="2"/>
        <v>0</v>
      </c>
      <c r="L9" s="23">
        <f t="shared" si="3"/>
        <v>0</v>
      </c>
      <c r="M9" s="23">
        <f t="shared" ref="M9:M12" si="15">ROUND((L9*$F9),0)</f>
        <v>0</v>
      </c>
      <c r="N9" s="170">
        <f t="shared" ref="N9:N12" si="16">SUM(L9:M9)</f>
        <v>0</v>
      </c>
      <c r="O9" s="191">
        <f t="shared" si="11"/>
        <v>0</v>
      </c>
      <c r="P9" s="17">
        <f t="shared" si="4"/>
        <v>0</v>
      </c>
      <c r="Q9" s="17">
        <f t="shared" ref="Q9:Q12" si="17">ROUND((P9*$F9),0)</f>
        <v>0</v>
      </c>
      <c r="R9" s="157">
        <f t="shared" ref="R9:R12" si="18">SUM(P9:Q9)</f>
        <v>0</v>
      </c>
      <c r="S9" s="189">
        <f t="shared" si="12"/>
        <v>0</v>
      </c>
      <c r="T9" s="23">
        <f t="shared" si="5"/>
        <v>0</v>
      </c>
      <c r="U9" s="23">
        <f t="shared" ref="U9:U12" si="19">ROUND((T9*$F9),0)</f>
        <v>0</v>
      </c>
      <c r="V9" s="170">
        <f t="shared" ref="V9:V12" si="20">SUM(T9:U9)</f>
        <v>0</v>
      </c>
      <c r="W9" s="191">
        <f t="shared" si="13"/>
        <v>0</v>
      </c>
      <c r="X9" s="17">
        <f t="shared" si="6"/>
        <v>0</v>
      </c>
      <c r="Y9" s="17">
        <f t="shared" ref="Y9:Y12" si="21">ROUND((X9*$F9),0)</f>
        <v>0</v>
      </c>
      <c r="Z9" s="157">
        <f t="shared" ref="Z9:Z12" si="22">SUM(X9:Y9)</f>
        <v>0</v>
      </c>
      <c r="AA9" s="131">
        <f t="shared" si="7"/>
        <v>0</v>
      </c>
      <c r="AB9" s="32">
        <f t="shared" si="7"/>
        <v>0</v>
      </c>
      <c r="AC9" s="132">
        <f t="shared" si="8"/>
        <v>0</v>
      </c>
    </row>
    <row r="10" spans="1:29" x14ac:dyDescent="0.2">
      <c r="A10" s="4"/>
      <c r="B10" s="4"/>
      <c r="C10" s="25"/>
      <c r="D10" s="20">
        <f t="shared" si="9"/>
        <v>0</v>
      </c>
      <c r="E10" s="13">
        <f t="shared" si="0"/>
        <v>0</v>
      </c>
      <c r="F10" s="148"/>
      <c r="G10" s="278"/>
      <c r="H10" s="17">
        <f t="shared" si="1"/>
        <v>0</v>
      </c>
      <c r="I10" s="17">
        <f t="shared" si="10"/>
        <v>0</v>
      </c>
      <c r="J10" s="157">
        <f>SUM(H10:I10)</f>
        <v>0</v>
      </c>
      <c r="K10" s="188">
        <f t="shared" si="2"/>
        <v>0</v>
      </c>
      <c r="L10" s="23">
        <f t="shared" si="3"/>
        <v>0</v>
      </c>
      <c r="M10" s="23">
        <f>ROUND((L10*$F10),0)</f>
        <v>0</v>
      </c>
      <c r="N10" s="170">
        <f>SUM(L10:M10)</f>
        <v>0</v>
      </c>
      <c r="O10" s="191">
        <f t="shared" si="11"/>
        <v>0</v>
      </c>
      <c r="P10" s="17">
        <f t="shared" si="4"/>
        <v>0</v>
      </c>
      <c r="Q10" s="17">
        <f t="shared" si="17"/>
        <v>0</v>
      </c>
      <c r="R10" s="157">
        <f t="shared" si="18"/>
        <v>0</v>
      </c>
      <c r="S10" s="189">
        <f t="shared" si="12"/>
        <v>0</v>
      </c>
      <c r="T10" s="23">
        <f t="shared" si="5"/>
        <v>0</v>
      </c>
      <c r="U10" s="23">
        <f t="shared" si="19"/>
        <v>0</v>
      </c>
      <c r="V10" s="170">
        <f t="shared" si="20"/>
        <v>0</v>
      </c>
      <c r="W10" s="191">
        <f t="shared" si="13"/>
        <v>0</v>
      </c>
      <c r="X10" s="17">
        <f t="shared" si="6"/>
        <v>0</v>
      </c>
      <c r="Y10" s="17">
        <f t="shared" si="21"/>
        <v>0</v>
      </c>
      <c r="Z10" s="157">
        <f t="shared" si="22"/>
        <v>0</v>
      </c>
      <c r="AA10" s="131">
        <f t="shared" si="7"/>
        <v>0</v>
      </c>
      <c r="AB10" s="32">
        <f t="shared" si="7"/>
        <v>0</v>
      </c>
      <c r="AC10" s="132">
        <f t="shared" si="8"/>
        <v>0</v>
      </c>
    </row>
    <row r="11" spans="1:29" x14ac:dyDescent="0.2">
      <c r="A11" s="4"/>
      <c r="B11" s="4"/>
      <c r="C11" s="25"/>
      <c r="D11" s="20">
        <f t="shared" si="9"/>
        <v>0</v>
      </c>
      <c r="E11" s="13">
        <f t="shared" si="0"/>
        <v>0</v>
      </c>
      <c r="F11" s="148"/>
      <c r="G11" s="278"/>
      <c r="H11" s="17">
        <f t="shared" si="1"/>
        <v>0</v>
      </c>
      <c r="I11" s="17">
        <f t="shared" si="10"/>
        <v>0</v>
      </c>
      <c r="J11" s="157">
        <f t="shared" si="14"/>
        <v>0</v>
      </c>
      <c r="K11" s="188">
        <f t="shared" si="2"/>
        <v>0</v>
      </c>
      <c r="L11" s="23">
        <f t="shared" si="3"/>
        <v>0</v>
      </c>
      <c r="M11" s="23">
        <f t="shared" ref="M11" si="23">ROUND((L11*$F11),0)</f>
        <v>0</v>
      </c>
      <c r="N11" s="170">
        <f t="shared" si="16"/>
        <v>0</v>
      </c>
      <c r="O11" s="191">
        <f t="shared" si="11"/>
        <v>0</v>
      </c>
      <c r="P11" s="17">
        <f t="shared" si="4"/>
        <v>0</v>
      </c>
      <c r="Q11" s="17">
        <f t="shared" si="17"/>
        <v>0</v>
      </c>
      <c r="R11" s="157">
        <f t="shared" si="18"/>
        <v>0</v>
      </c>
      <c r="S11" s="189">
        <f t="shared" si="12"/>
        <v>0</v>
      </c>
      <c r="T11" s="23">
        <f t="shared" si="5"/>
        <v>0</v>
      </c>
      <c r="U11" s="23">
        <f t="shared" si="19"/>
        <v>0</v>
      </c>
      <c r="V11" s="170">
        <f t="shared" si="20"/>
        <v>0</v>
      </c>
      <c r="W11" s="191">
        <f t="shared" si="13"/>
        <v>0</v>
      </c>
      <c r="X11" s="17">
        <f t="shared" si="6"/>
        <v>0</v>
      </c>
      <c r="Y11" s="17">
        <f t="shared" si="21"/>
        <v>0</v>
      </c>
      <c r="Z11" s="157">
        <f t="shared" si="22"/>
        <v>0</v>
      </c>
      <c r="AA11" s="131">
        <f t="shared" si="7"/>
        <v>0</v>
      </c>
      <c r="AB11" s="32">
        <f t="shared" si="7"/>
        <v>0</v>
      </c>
      <c r="AC11" s="132">
        <f t="shared" si="8"/>
        <v>0</v>
      </c>
    </row>
    <row r="12" spans="1:29" ht="13.5" thickBot="1" x14ac:dyDescent="0.25">
      <c r="A12" s="3"/>
      <c r="B12" s="3"/>
      <c r="C12" s="21"/>
      <c r="D12" s="20">
        <f t="shared" si="9"/>
        <v>0</v>
      </c>
      <c r="E12" s="13">
        <f t="shared" si="0"/>
        <v>0</v>
      </c>
      <c r="F12" s="148"/>
      <c r="G12" s="279"/>
      <c r="H12" s="173">
        <f t="shared" si="1"/>
        <v>0</v>
      </c>
      <c r="I12" s="173">
        <f t="shared" si="10"/>
        <v>0</v>
      </c>
      <c r="J12" s="174">
        <f t="shared" si="14"/>
        <v>0</v>
      </c>
      <c r="K12" s="188">
        <f t="shared" si="2"/>
        <v>0</v>
      </c>
      <c r="L12" s="55">
        <f t="shared" si="3"/>
        <v>0</v>
      </c>
      <c r="M12" s="55">
        <f t="shared" si="15"/>
        <v>0</v>
      </c>
      <c r="N12" s="172">
        <f t="shared" si="16"/>
        <v>0</v>
      </c>
      <c r="O12" s="192">
        <f t="shared" si="11"/>
        <v>0</v>
      </c>
      <c r="P12" s="173">
        <f t="shared" si="4"/>
        <v>0</v>
      </c>
      <c r="Q12" s="173">
        <f t="shared" si="17"/>
        <v>0</v>
      </c>
      <c r="R12" s="174">
        <f t="shared" si="18"/>
        <v>0</v>
      </c>
      <c r="S12" s="189">
        <f t="shared" si="12"/>
        <v>0</v>
      </c>
      <c r="T12" s="55">
        <f t="shared" si="5"/>
        <v>0</v>
      </c>
      <c r="U12" s="55">
        <f t="shared" si="19"/>
        <v>0</v>
      </c>
      <c r="V12" s="172">
        <f t="shared" si="20"/>
        <v>0</v>
      </c>
      <c r="W12" s="192">
        <f t="shared" si="13"/>
        <v>0</v>
      </c>
      <c r="X12" s="173">
        <f t="shared" si="6"/>
        <v>0</v>
      </c>
      <c r="Y12" s="173">
        <f t="shared" si="21"/>
        <v>0</v>
      </c>
      <c r="Z12" s="174">
        <f t="shared" si="22"/>
        <v>0</v>
      </c>
      <c r="AA12" s="175">
        <f t="shared" si="7"/>
        <v>0</v>
      </c>
      <c r="AB12" s="176">
        <f t="shared" si="7"/>
        <v>0</v>
      </c>
      <c r="AC12" s="177">
        <f t="shared" si="8"/>
        <v>0</v>
      </c>
    </row>
    <row r="13" spans="1:29" s="69" customFormat="1" ht="13.5" thickBot="1" x14ac:dyDescent="0.25">
      <c r="A13" s="78" t="s">
        <v>12</v>
      </c>
      <c r="B13" s="78"/>
      <c r="C13" s="79" t="s">
        <v>0</v>
      </c>
      <c r="D13" s="79"/>
      <c r="E13" s="77">
        <f>SUM(E7:E7)</f>
        <v>0</v>
      </c>
      <c r="F13" s="183"/>
      <c r="G13" s="178"/>
      <c r="H13" s="158">
        <f>SUM(H7:H12)</f>
        <v>0</v>
      </c>
      <c r="I13" s="81">
        <f>SUM(I7:I12)</f>
        <v>0</v>
      </c>
      <c r="J13" s="103">
        <f>SUM(J7:J12)</f>
        <v>0</v>
      </c>
      <c r="K13" s="178"/>
      <c r="L13" s="83">
        <f>SUM(L7:L12)</f>
        <v>0</v>
      </c>
      <c r="M13" s="84">
        <f>SUM(M7:M12)</f>
        <v>0</v>
      </c>
      <c r="N13" s="117">
        <f>SUM(N7:N12)</f>
        <v>0</v>
      </c>
      <c r="O13" s="178"/>
      <c r="P13" s="81">
        <f>SUM(P7:P12)</f>
        <v>0</v>
      </c>
      <c r="Q13" s="81">
        <f>SUM(Q7:Q12)</f>
        <v>0</v>
      </c>
      <c r="R13" s="159">
        <f>SUM(R7:R12)</f>
        <v>0</v>
      </c>
      <c r="S13" s="178"/>
      <c r="T13" s="83">
        <f>D13*S13*1.09</f>
        <v>0</v>
      </c>
      <c r="U13" s="84">
        <f>SUM(U7:U12)</f>
        <v>0</v>
      </c>
      <c r="V13" s="117">
        <f>SUM(V7:V12)</f>
        <v>0</v>
      </c>
      <c r="W13" s="178"/>
      <c r="X13" s="81">
        <f>D13*W13*1.12</f>
        <v>0</v>
      </c>
      <c r="Y13" s="81">
        <f>SUM(Y7:Y12)</f>
        <v>0</v>
      </c>
      <c r="Z13" s="159">
        <f>SUM(Z7:Z12)</f>
        <v>0</v>
      </c>
      <c r="AA13" s="133">
        <f>SUM(AA7:AA12)</f>
        <v>0</v>
      </c>
      <c r="AB13" s="85">
        <f>SUM(AB7:AB12)</f>
        <v>0</v>
      </c>
      <c r="AC13" s="134">
        <f>SUM(AC7:AC12)</f>
        <v>0</v>
      </c>
    </row>
    <row r="14" spans="1:29" s="9" customFormat="1" ht="13.5" thickTop="1" x14ac:dyDescent="0.2">
      <c r="A14" s="3"/>
      <c r="B14" s="3"/>
      <c r="C14" s="6"/>
      <c r="D14" s="6"/>
      <c r="E14" s="13"/>
      <c r="F14" s="148"/>
      <c r="G14" s="118"/>
      <c r="H14" s="194"/>
      <c r="I14" s="71"/>
      <c r="J14" s="70"/>
      <c r="K14" s="118"/>
      <c r="L14" s="27"/>
      <c r="M14" s="27"/>
      <c r="N14" s="195"/>
      <c r="O14" s="118"/>
      <c r="P14" s="17"/>
      <c r="Q14" s="17"/>
      <c r="R14" s="157"/>
      <c r="S14" s="118"/>
      <c r="T14" s="23"/>
      <c r="U14" s="23"/>
      <c r="V14" s="115"/>
      <c r="W14" s="118"/>
      <c r="X14" s="17"/>
      <c r="Y14" s="17"/>
      <c r="Z14" s="157"/>
      <c r="AA14" s="131"/>
      <c r="AB14" s="32"/>
      <c r="AC14" s="132"/>
    </row>
    <row r="15" spans="1:29" s="69" customFormat="1" x14ac:dyDescent="0.2">
      <c r="A15" s="78" t="s">
        <v>13</v>
      </c>
      <c r="B15" s="78"/>
      <c r="C15" s="72"/>
      <c r="D15" s="72"/>
      <c r="E15" s="7"/>
      <c r="F15" s="184"/>
      <c r="G15" s="119"/>
      <c r="H15" s="179"/>
      <c r="I15" s="56"/>
      <c r="J15" s="104">
        <f>SUM(J16:J16)</f>
        <v>0</v>
      </c>
      <c r="K15" s="119"/>
      <c r="L15" s="58"/>
      <c r="M15" s="59"/>
      <c r="N15" s="120">
        <f>SUM(N16:N16)</f>
        <v>0</v>
      </c>
      <c r="O15" s="119"/>
      <c r="P15" s="57"/>
      <c r="Q15" s="57"/>
      <c r="R15" s="104">
        <f>SUM(R16:R16)</f>
        <v>0</v>
      </c>
      <c r="S15" s="119"/>
      <c r="T15" s="60"/>
      <c r="U15" s="60"/>
      <c r="V15" s="120">
        <f>SUM(V16:V16)</f>
        <v>0</v>
      </c>
      <c r="W15" s="119"/>
      <c r="X15" s="57"/>
      <c r="Y15" s="57"/>
      <c r="Z15" s="104">
        <f>SUM(Z16:Z16)</f>
        <v>0</v>
      </c>
      <c r="AA15" s="180"/>
      <c r="AB15" s="61"/>
      <c r="AC15" s="136">
        <f>J15+N15+R15+V15+Z15</f>
        <v>0</v>
      </c>
    </row>
    <row r="16" spans="1:29" s="9" customFormat="1" x14ac:dyDescent="0.2">
      <c r="A16" s="3"/>
      <c r="B16" s="3"/>
      <c r="C16" s="6"/>
      <c r="D16" s="6"/>
      <c r="E16" s="3"/>
      <c r="F16" s="150"/>
      <c r="G16" s="118"/>
      <c r="H16" s="156"/>
      <c r="I16" s="17"/>
      <c r="J16" s="102"/>
      <c r="K16" s="118"/>
      <c r="L16" s="28"/>
      <c r="M16" s="23"/>
      <c r="N16" s="115"/>
      <c r="O16" s="118"/>
      <c r="P16" s="17"/>
      <c r="Q16" s="17"/>
      <c r="R16" s="102"/>
      <c r="S16" s="118"/>
      <c r="T16" s="23"/>
      <c r="U16" s="23"/>
      <c r="V16" s="115"/>
      <c r="W16" s="118"/>
      <c r="X16" s="17"/>
      <c r="Y16" s="17"/>
      <c r="Z16" s="102"/>
      <c r="AA16" s="138"/>
      <c r="AB16" s="33"/>
      <c r="AC16" s="132"/>
    </row>
    <row r="17" spans="1:29" s="69" customFormat="1" x14ac:dyDescent="0.2">
      <c r="A17" s="78" t="s">
        <v>15</v>
      </c>
      <c r="B17" s="78"/>
      <c r="C17" s="67"/>
      <c r="D17" s="67"/>
      <c r="E17" s="68"/>
      <c r="F17" s="151"/>
      <c r="G17" s="119"/>
      <c r="H17" s="163"/>
      <c r="I17" s="57"/>
      <c r="J17" s="104">
        <f>SUM(J18:J18)</f>
        <v>0</v>
      </c>
      <c r="K17" s="119"/>
      <c r="L17" s="59"/>
      <c r="M17" s="59"/>
      <c r="N17" s="120">
        <f>SUM(N18:N18)</f>
        <v>0</v>
      </c>
      <c r="O17" s="119"/>
      <c r="P17" s="57" t="s">
        <v>0</v>
      </c>
      <c r="Q17" s="57" t="s">
        <v>0</v>
      </c>
      <c r="R17" s="104">
        <f>SUM(R18:R18)</f>
        <v>0</v>
      </c>
      <c r="S17" s="119"/>
      <c r="T17" s="60" t="s">
        <v>0</v>
      </c>
      <c r="U17" s="60" t="s">
        <v>0</v>
      </c>
      <c r="V17" s="120">
        <f>SUM(V18:V18)</f>
        <v>0</v>
      </c>
      <c r="W17" s="119"/>
      <c r="X17" s="57" t="s">
        <v>0</v>
      </c>
      <c r="Y17" s="57" t="s">
        <v>0</v>
      </c>
      <c r="Z17" s="104">
        <f>SUM(Z18:Z18)</f>
        <v>0</v>
      </c>
      <c r="AA17" s="137"/>
      <c r="AB17" s="89"/>
      <c r="AC17" s="136">
        <f>J17+N17+R17+V17+Z17</f>
        <v>0</v>
      </c>
    </row>
    <row r="18" spans="1:29" s="9" customFormat="1" x14ac:dyDescent="0.2">
      <c r="A18" s="11"/>
      <c r="B18" s="11"/>
      <c r="C18" s="10"/>
      <c r="D18" s="10"/>
      <c r="E18" s="11"/>
      <c r="F18" s="152"/>
      <c r="G18" s="118"/>
      <c r="H18" s="156"/>
      <c r="I18" s="17"/>
      <c r="J18" s="102"/>
      <c r="K18" s="118"/>
      <c r="L18" s="23"/>
      <c r="M18" s="23"/>
      <c r="N18" s="115"/>
      <c r="O18" s="118"/>
      <c r="P18" s="17"/>
      <c r="Q18" s="17"/>
      <c r="R18" s="102"/>
      <c r="S18" s="118"/>
      <c r="T18" s="23"/>
      <c r="U18" s="23"/>
      <c r="V18" s="115"/>
      <c r="W18" s="118"/>
      <c r="X18" s="17"/>
      <c r="Y18" s="17"/>
      <c r="Z18" s="102"/>
      <c r="AA18" s="138"/>
      <c r="AB18" s="33"/>
      <c r="AC18" s="132"/>
    </row>
    <row r="19" spans="1:29" s="69" customFormat="1" x14ac:dyDescent="0.2">
      <c r="A19" s="302" t="s">
        <v>57</v>
      </c>
      <c r="B19" s="78"/>
      <c r="C19" s="67"/>
      <c r="D19" s="67"/>
      <c r="E19" s="68"/>
      <c r="F19" s="151"/>
      <c r="G19" s="119"/>
      <c r="H19" s="163"/>
      <c r="I19" s="57"/>
      <c r="J19" s="104">
        <f>SUM(J20:J21)</f>
        <v>0</v>
      </c>
      <c r="K19" s="119"/>
      <c r="L19" s="58"/>
      <c r="M19" s="59"/>
      <c r="N19" s="120">
        <f>SUM(N20:N21)</f>
        <v>0</v>
      </c>
      <c r="O19" s="119"/>
      <c r="P19" s="57"/>
      <c r="Q19" s="57"/>
      <c r="R19" s="104">
        <f>SUM(R20:R21)</f>
        <v>0</v>
      </c>
      <c r="S19" s="119"/>
      <c r="T19" s="60"/>
      <c r="U19" s="60" t="s">
        <v>0</v>
      </c>
      <c r="V19" s="120">
        <f>SUM(V20:V21)</f>
        <v>0</v>
      </c>
      <c r="W19" s="119"/>
      <c r="X19" s="57"/>
      <c r="Y19" s="57"/>
      <c r="Z19" s="104">
        <f>SUM(Z20:Z21)</f>
        <v>0</v>
      </c>
      <c r="AA19" s="135" t="s">
        <v>0</v>
      </c>
      <c r="AB19" s="89"/>
      <c r="AC19" s="136">
        <f>J19+N19+R19+V19+Z19</f>
        <v>0</v>
      </c>
    </row>
    <row r="20" spans="1:29" s="9" customFormat="1" x14ac:dyDescent="0.2">
      <c r="A20" s="3"/>
      <c r="B20" s="3"/>
      <c r="C20" s="10"/>
      <c r="D20" s="10"/>
      <c r="E20" s="11"/>
      <c r="F20" s="152"/>
      <c r="G20" s="118"/>
      <c r="H20" s="156"/>
      <c r="I20" s="17"/>
      <c r="J20" s="102"/>
      <c r="K20" s="118"/>
      <c r="L20" s="28"/>
      <c r="M20" s="23"/>
      <c r="N20" s="115"/>
      <c r="O20" s="118"/>
      <c r="P20" s="17"/>
      <c r="Q20" s="17"/>
      <c r="R20" s="102"/>
      <c r="S20" s="118"/>
      <c r="T20" s="23"/>
      <c r="U20" s="23"/>
      <c r="V20" s="115"/>
      <c r="W20" s="118"/>
      <c r="X20" s="17"/>
      <c r="Y20" s="17"/>
      <c r="Z20" s="102"/>
      <c r="AA20" s="131"/>
      <c r="AB20" s="33"/>
      <c r="AC20" s="132">
        <f t="shared" ref="AC20" si="24">J20+N20+R20+V20+Z20</f>
        <v>0</v>
      </c>
    </row>
    <row r="21" spans="1:29" s="9" customFormat="1" x14ac:dyDescent="0.2">
      <c r="A21" s="11"/>
      <c r="B21" s="11"/>
      <c r="C21" s="11"/>
      <c r="D21" s="11"/>
      <c r="E21" s="11"/>
      <c r="F21" s="152"/>
      <c r="G21" s="118"/>
      <c r="H21" s="156"/>
      <c r="I21" s="17"/>
      <c r="J21" s="102"/>
      <c r="K21" s="118"/>
      <c r="L21" s="28"/>
      <c r="M21" s="23"/>
      <c r="N21" s="115"/>
      <c r="O21" s="118"/>
      <c r="P21" s="17"/>
      <c r="Q21" s="17"/>
      <c r="R21" s="102"/>
      <c r="S21" s="118"/>
      <c r="T21" s="23"/>
      <c r="U21" s="23"/>
      <c r="V21" s="115"/>
      <c r="W21" s="118"/>
      <c r="X21" s="17"/>
      <c r="Y21" s="17"/>
      <c r="Z21" s="102"/>
      <c r="AA21" s="131"/>
      <c r="AB21" s="33"/>
      <c r="AC21" s="132"/>
    </row>
    <row r="22" spans="1:29" s="9" customFormat="1" x14ac:dyDescent="0.2">
      <c r="A22" s="302" t="s">
        <v>54</v>
      </c>
      <c r="B22" s="152"/>
      <c r="C22" s="11"/>
      <c r="D22" s="11"/>
      <c r="E22" s="11"/>
      <c r="F22" s="152"/>
      <c r="G22" s="118"/>
      <c r="H22" s="156"/>
      <c r="I22" s="17"/>
      <c r="J22" s="104">
        <f>SUM(J23:J23)</f>
        <v>0</v>
      </c>
      <c r="K22" s="118"/>
      <c r="L22" s="28"/>
      <c r="M22" s="23"/>
      <c r="N22" s="120">
        <f>SUM(N23:N23)</f>
        <v>0</v>
      </c>
      <c r="O22" s="118"/>
      <c r="P22" s="17"/>
      <c r="Q22" s="17"/>
      <c r="R22" s="104">
        <f>SUM(R23:R23)</f>
        <v>0</v>
      </c>
      <c r="S22" s="118"/>
      <c r="T22" s="23"/>
      <c r="U22" s="23"/>
      <c r="V22" s="120">
        <f>SUM(V23:V23)</f>
        <v>0</v>
      </c>
      <c r="W22" s="118"/>
      <c r="X22" s="17"/>
      <c r="Y22" s="17"/>
      <c r="Z22" s="104">
        <f>SUM(Z23:Z23)</f>
        <v>0</v>
      </c>
      <c r="AA22" s="131"/>
      <c r="AB22" s="33"/>
      <c r="AC22" s="136">
        <f>J22+N22+R22+V22+Z22</f>
        <v>0</v>
      </c>
    </row>
    <row r="23" spans="1:29" s="9" customFormat="1" x14ac:dyDescent="0.2">
      <c r="A23" s="152"/>
      <c r="B23" s="152"/>
      <c r="C23" s="11"/>
      <c r="D23" s="11"/>
      <c r="E23" s="11"/>
      <c r="F23" s="152"/>
      <c r="G23" s="118"/>
      <c r="H23" s="156"/>
      <c r="I23" s="17"/>
      <c r="J23" s="102"/>
      <c r="K23" s="118"/>
      <c r="L23" s="28"/>
      <c r="M23" s="23"/>
      <c r="N23" s="115"/>
      <c r="O23" s="118"/>
      <c r="P23" s="17"/>
      <c r="Q23" s="17"/>
      <c r="R23" s="102"/>
      <c r="S23" s="118"/>
      <c r="T23" s="23"/>
      <c r="U23" s="23"/>
      <c r="V23" s="115"/>
      <c r="W23" s="118"/>
      <c r="X23" s="17"/>
      <c r="Y23" s="17"/>
      <c r="Z23" s="102"/>
      <c r="AA23" s="131"/>
      <c r="AB23" s="33"/>
      <c r="AC23" s="132"/>
    </row>
    <row r="24" spans="1:29" s="69" customFormat="1" x14ac:dyDescent="0.2">
      <c r="A24" s="87" t="s">
        <v>25</v>
      </c>
      <c r="B24" s="87"/>
      <c r="C24" s="63"/>
      <c r="D24" s="63"/>
      <c r="E24" s="63"/>
      <c r="F24" s="87"/>
      <c r="G24" s="119"/>
      <c r="H24" s="160"/>
      <c r="I24" s="64"/>
      <c r="J24" s="104">
        <f>SUM(J25:J25)</f>
        <v>0</v>
      </c>
      <c r="K24" s="119"/>
      <c r="L24" s="60"/>
      <c r="M24" s="60"/>
      <c r="N24" s="120">
        <f>SUM(N25:N25)</f>
        <v>0</v>
      </c>
      <c r="O24" s="119"/>
      <c r="P24" s="57"/>
      <c r="Q24" s="57" t="s">
        <v>0</v>
      </c>
      <c r="R24" s="104">
        <f>SUM(R25:R25)</f>
        <v>0</v>
      </c>
      <c r="S24" s="119"/>
      <c r="T24" s="60"/>
      <c r="U24" s="60"/>
      <c r="V24" s="120">
        <f>SUM(V25:V25)</f>
        <v>0</v>
      </c>
      <c r="W24" s="119"/>
      <c r="X24" s="57"/>
      <c r="Y24" s="57"/>
      <c r="Z24" s="104">
        <f>SUM(Z25:Z25)</f>
        <v>0</v>
      </c>
      <c r="AA24" s="135"/>
      <c r="AB24" s="65"/>
      <c r="AC24" s="136">
        <f>J24+N24+R24+V24+Z24</f>
        <v>0</v>
      </c>
    </row>
    <row r="25" spans="1:29" s="9" customFormat="1" x14ac:dyDescent="0.2">
      <c r="A25" s="19"/>
      <c r="B25" s="19"/>
      <c r="C25" s="75"/>
      <c r="D25" s="75"/>
      <c r="E25" s="75"/>
      <c r="F25" s="19"/>
      <c r="G25" s="118"/>
      <c r="H25" s="162"/>
      <c r="I25" s="76"/>
      <c r="J25" s="102"/>
      <c r="K25" s="118"/>
      <c r="L25" s="23"/>
      <c r="M25" s="23"/>
      <c r="N25" s="115"/>
      <c r="O25" s="118"/>
      <c r="P25" s="17"/>
      <c r="Q25" s="17"/>
      <c r="R25" s="102"/>
      <c r="S25" s="118"/>
      <c r="T25" s="23"/>
      <c r="U25" s="23"/>
      <c r="V25" s="115"/>
      <c r="W25" s="118"/>
      <c r="X25" s="17"/>
      <c r="Y25" s="17"/>
      <c r="Z25" s="102"/>
      <c r="AA25" s="131"/>
      <c r="AB25" s="32"/>
      <c r="AC25" s="132"/>
    </row>
    <row r="26" spans="1:29" s="69" customFormat="1" x14ac:dyDescent="0.2">
      <c r="A26" s="78" t="s">
        <v>16</v>
      </c>
      <c r="B26" s="78"/>
      <c r="C26" s="67"/>
      <c r="D26" s="67"/>
      <c r="E26" s="68"/>
      <c r="F26" s="151"/>
      <c r="G26" s="119"/>
      <c r="H26" s="163"/>
      <c r="I26" s="57"/>
      <c r="J26" s="104">
        <f>SUM(J27:J27)</f>
        <v>0</v>
      </c>
      <c r="K26" s="119"/>
      <c r="L26" s="60"/>
      <c r="M26" s="60"/>
      <c r="N26" s="120">
        <f>SUM(N27:N27)</f>
        <v>0</v>
      </c>
      <c r="O26" s="119"/>
      <c r="P26" s="57"/>
      <c r="Q26" s="57"/>
      <c r="R26" s="104">
        <f>SUM(R27:R27)</f>
        <v>0</v>
      </c>
      <c r="S26" s="119"/>
      <c r="T26" s="60"/>
      <c r="U26" s="60"/>
      <c r="V26" s="120">
        <f>SUM(V27:V27)</f>
        <v>0</v>
      </c>
      <c r="W26" s="119"/>
      <c r="X26" s="57"/>
      <c r="Y26" s="57"/>
      <c r="Z26" s="104">
        <f>SUM(Z27:Z27)</f>
        <v>0</v>
      </c>
      <c r="AA26" s="137"/>
      <c r="AB26" s="89"/>
      <c r="AC26" s="136">
        <f t="shared" ref="AC26:AC31" si="25">J26+N26+R26+V26+Z26</f>
        <v>0</v>
      </c>
    </row>
    <row r="27" spans="1:29" s="9" customFormat="1" x14ac:dyDescent="0.2">
      <c r="A27" s="3"/>
      <c r="B27" s="3"/>
      <c r="C27" s="10"/>
      <c r="D27" s="10"/>
      <c r="E27" s="11"/>
      <c r="F27" s="152"/>
      <c r="G27" s="118"/>
      <c r="H27" s="156"/>
      <c r="I27" s="17"/>
      <c r="J27" s="102"/>
      <c r="K27" s="118"/>
      <c r="L27" s="23"/>
      <c r="M27" s="23"/>
      <c r="N27" s="115"/>
      <c r="O27" s="118"/>
      <c r="P27" s="17"/>
      <c r="Q27" s="17"/>
      <c r="R27" s="102"/>
      <c r="S27" s="118"/>
      <c r="T27" s="23"/>
      <c r="U27" s="23"/>
      <c r="V27" s="115"/>
      <c r="W27" s="118"/>
      <c r="X27" s="17"/>
      <c r="Y27" s="17"/>
      <c r="Z27" s="102"/>
      <c r="AA27" s="138"/>
      <c r="AB27" s="33"/>
      <c r="AC27" s="132"/>
    </row>
    <row r="28" spans="1:29" s="69" customFormat="1" x14ac:dyDescent="0.2">
      <c r="A28" s="78" t="s">
        <v>17</v>
      </c>
      <c r="B28" s="78"/>
      <c r="C28" s="67"/>
      <c r="D28" s="67"/>
      <c r="E28" s="68"/>
      <c r="F28" s="151"/>
      <c r="G28" s="119"/>
      <c r="H28" s="163"/>
      <c r="I28" s="57"/>
      <c r="J28" s="104">
        <f>SUM(J29:J30)</f>
        <v>0</v>
      </c>
      <c r="K28" s="119"/>
      <c r="L28" s="60" t="s">
        <v>0</v>
      </c>
      <c r="M28" s="60"/>
      <c r="N28" s="120">
        <f>SUM(N29:N30)</f>
        <v>0</v>
      </c>
      <c r="O28" s="119"/>
      <c r="P28" s="57" t="s">
        <v>0</v>
      </c>
      <c r="Q28" s="57"/>
      <c r="R28" s="104">
        <f>SUM(R29:R30)</f>
        <v>0</v>
      </c>
      <c r="S28" s="119"/>
      <c r="T28" s="59"/>
      <c r="U28" s="59"/>
      <c r="V28" s="120">
        <f>SUM(V29:V30)</f>
        <v>0</v>
      </c>
      <c r="W28" s="119"/>
      <c r="X28" s="57"/>
      <c r="Y28" s="57" t="s">
        <v>0</v>
      </c>
      <c r="Z28" s="104">
        <f>SUM(Z29:Z30)</f>
        <v>0</v>
      </c>
      <c r="AA28" s="180"/>
      <c r="AB28" s="61"/>
      <c r="AC28" s="136">
        <f t="shared" si="25"/>
        <v>0</v>
      </c>
    </row>
    <row r="29" spans="1:29" s="9" customFormat="1" x14ac:dyDescent="0.2">
      <c r="A29" s="3"/>
      <c r="B29" s="3"/>
      <c r="C29" s="10"/>
      <c r="D29" s="10"/>
      <c r="E29" s="11"/>
      <c r="F29" s="152"/>
      <c r="G29" s="118"/>
      <c r="H29" s="156"/>
      <c r="I29" s="164"/>
      <c r="J29" s="102"/>
      <c r="K29" s="118"/>
      <c r="L29" s="23"/>
      <c r="M29" s="23"/>
      <c r="N29" s="115"/>
      <c r="O29" s="118"/>
      <c r="P29" s="17"/>
      <c r="Q29" s="17"/>
      <c r="R29" s="102"/>
      <c r="S29" s="118"/>
      <c r="T29" s="127"/>
      <c r="U29" s="23"/>
      <c r="V29" s="115"/>
      <c r="W29" s="118"/>
      <c r="X29" s="17"/>
      <c r="Y29" s="17"/>
      <c r="Z29" s="102"/>
      <c r="AA29" s="138"/>
      <c r="AB29" s="33"/>
      <c r="AC29" s="132">
        <f t="shared" si="25"/>
        <v>0</v>
      </c>
    </row>
    <row r="30" spans="1:29" s="9" customFormat="1" x14ac:dyDescent="0.2">
      <c r="A30" s="7"/>
      <c r="B30" s="7"/>
      <c r="C30" s="10"/>
      <c r="D30" s="10"/>
      <c r="E30" s="11"/>
      <c r="F30" s="152"/>
      <c r="G30" s="118"/>
      <c r="H30" s="156"/>
      <c r="I30" s="17"/>
      <c r="J30" s="102"/>
      <c r="K30" s="118"/>
      <c r="L30" s="23"/>
      <c r="M30" s="23"/>
      <c r="N30" s="115"/>
      <c r="O30" s="118"/>
      <c r="P30" s="17"/>
      <c r="Q30" s="17"/>
      <c r="R30" s="102"/>
      <c r="S30" s="118"/>
      <c r="T30" s="23"/>
      <c r="U30" s="23"/>
      <c r="V30" s="115"/>
      <c r="W30" s="118"/>
      <c r="X30" s="17"/>
      <c r="Y30" s="17"/>
      <c r="Z30" s="102"/>
      <c r="AA30" s="138"/>
      <c r="AB30" s="33"/>
      <c r="AC30" s="132"/>
    </row>
    <row r="31" spans="1:29" s="69" customFormat="1" x14ac:dyDescent="0.2">
      <c r="A31" s="78" t="s">
        <v>18</v>
      </c>
      <c r="B31" s="78"/>
      <c r="C31" s="72" t="s">
        <v>0</v>
      </c>
      <c r="D31" s="72"/>
      <c r="E31" s="78"/>
      <c r="F31" s="149"/>
      <c r="G31" s="119"/>
      <c r="H31" s="163"/>
      <c r="I31" s="57"/>
      <c r="J31" s="104">
        <f>SUM(J32:J32)</f>
        <v>0</v>
      </c>
      <c r="K31" s="119"/>
      <c r="L31" s="60"/>
      <c r="M31" s="60"/>
      <c r="N31" s="120">
        <f>SUM(N32:N32)</f>
        <v>0</v>
      </c>
      <c r="O31" s="119"/>
      <c r="P31" s="57"/>
      <c r="Q31" s="57"/>
      <c r="R31" s="104">
        <f>SUM(R32:R32)</f>
        <v>0</v>
      </c>
      <c r="S31" s="119"/>
      <c r="T31" s="60"/>
      <c r="U31" s="60"/>
      <c r="V31" s="120">
        <f>SUM(V32:V32)</f>
        <v>0</v>
      </c>
      <c r="W31" s="119"/>
      <c r="X31" s="57"/>
      <c r="Y31" s="57"/>
      <c r="Z31" s="104">
        <f>SUM(Z32:Z32)</f>
        <v>0</v>
      </c>
      <c r="AA31" s="137"/>
      <c r="AB31" s="89"/>
      <c r="AC31" s="136">
        <f t="shared" si="25"/>
        <v>0</v>
      </c>
    </row>
    <row r="32" spans="1:29" s="9" customFormat="1" x14ac:dyDescent="0.2">
      <c r="A32" s="3"/>
      <c r="B32" s="3"/>
      <c r="C32" s="6"/>
      <c r="D32" s="6"/>
      <c r="E32" s="3"/>
      <c r="F32" s="150"/>
      <c r="G32" s="118"/>
      <c r="H32" s="156"/>
      <c r="I32" s="17"/>
      <c r="J32" s="102"/>
      <c r="K32" s="118"/>
      <c r="L32" s="23"/>
      <c r="M32" s="23"/>
      <c r="N32" s="115"/>
      <c r="O32" s="118"/>
      <c r="P32" s="17"/>
      <c r="Q32" s="17"/>
      <c r="R32" s="102"/>
      <c r="S32" s="118"/>
      <c r="T32" s="23"/>
      <c r="U32" s="23"/>
      <c r="V32" s="115"/>
      <c r="W32" s="118"/>
      <c r="X32" s="17"/>
      <c r="Y32" s="17"/>
      <c r="Z32" s="102"/>
      <c r="AA32" s="138"/>
      <c r="AB32" s="33"/>
      <c r="AC32" s="132"/>
    </row>
    <row r="33" spans="1:29" s="69" customFormat="1" x14ac:dyDescent="0.2">
      <c r="A33" s="78" t="s">
        <v>19</v>
      </c>
      <c r="B33" s="78"/>
      <c r="C33" s="72" t="s">
        <v>0</v>
      </c>
      <c r="D33" s="72"/>
      <c r="E33" s="72"/>
      <c r="F33" s="184"/>
      <c r="G33" s="119"/>
      <c r="H33" s="179"/>
      <c r="I33" s="56"/>
      <c r="J33" s="104">
        <f>J34+J35</f>
        <v>0</v>
      </c>
      <c r="K33" s="119"/>
      <c r="L33" s="60"/>
      <c r="M33" s="60"/>
      <c r="N33" s="120">
        <f>N34+N35</f>
        <v>0</v>
      </c>
      <c r="O33" s="119"/>
      <c r="P33" s="57"/>
      <c r="Q33" s="57"/>
      <c r="R33" s="104">
        <f>R34+R35</f>
        <v>0</v>
      </c>
      <c r="S33" s="119"/>
      <c r="T33" s="59"/>
      <c r="U33" s="59"/>
      <c r="V33" s="120">
        <f>V34+V35</f>
        <v>0</v>
      </c>
      <c r="W33" s="119"/>
      <c r="X33" s="56"/>
      <c r="Y33" s="56"/>
      <c r="Z33" s="104">
        <f>Z34+Z35</f>
        <v>0</v>
      </c>
      <c r="AA33" s="180"/>
      <c r="AB33" s="61"/>
      <c r="AC33" s="136">
        <f>J33+N33+R33+V33+Z33</f>
        <v>0</v>
      </c>
    </row>
    <row r="34" spans="1:29" x14ac:dyDescent="0.2">
      <c r="A34" s="3" t="s">
        <v>20</v>
      </c>
      <c r="B34" s="3"/>
      <c r="C34" s="6"/>
      <c r="D34" s="6"/>
      <c r="E34" s="3"/>
      <c r="F34" s="150"/>
      <c r="G34" s="118"/>
      <c r="H34" s="156"/>
      <c r="I34" s="17"/>
      <c r="J34" s="102">
        <v>0</v>
      </c>
      <c r="K34" s="118"/>
      <c r="L34" s="23"/>
      <c r="M34" s="23"/>
      <c r="N34" s="115">
        <v>0</v>
      </c>
      <c r="O34" s="118"/>
      <c r="P34" s="17"/>
      <c r="Q34" s="17"/>
      <c r="R34" s="102">
        <v>0</v>
      </c>
      <c r="S34" s="118"/>
      <c r="T34" s="23"/>
      <c r="U34" s="23"/>
      <c r="V34" s="115">
        <v>0</v>
      </c>
      <c r="W34" s="118"/>
      <c r="X34" s="17"/>
      <c r="Y34" s="17"/>
      <c r="Z34" s="102">
        <v>0</v>
      </c>
      <c r="AA34" s="138"/>
      <c r="AB34" s="33"/>
      <c r="AC34" s="132">
        <f>J34+N34+R34+V34+Z34</f>
        <v>0</v>
      </c>
    </row>
    <row r="35" spans="1:29" x14ac:dyDescent="0.2">
      <c r="A35" s="3" t="s">
        <v>21</v>
      </c>
      <c r="B35" s="3"/>
      <c r="C35" s="6"/>
      <c r="D35" s="6"/>
      <c r="E35" s="3"/>
      <c r="F35" s="150"/>
      <c r="G35" s="118"/>
      <c r="H35" s="156"/>
      <c r="I35" s="17"/>
      <c r="J35" s="102">
        <v>0</v>
      </c>
      <c r="K35" s="118"/>
      <c r="L35" s="23"/>
      <c r="M35" s="23"/>
      <c r="N35" s="115">
        <v>0</v>
      </c>
      <c r="O35" s="118"/>
      <c r="P35" s="17"/>
      <c r="Q35" s="17"/>
      <c r="R35" s="102">
        <v>0</v>
      </c>
      <c r="S35" s="118"/>
      <c r="T35" s="23"/>
      <c r="U35" s="23"/>
      <c r="V35" s="115">
        <v>0</v>
      </c>
      <c r="W35" s="118"/>
      <c r="X35" s="17"/>
      <c r="Y35" s="17"/>
      <c r="Z35" s="102">
        <v>0</v>
      </c>
      <c r="AA35" s="138"/>
      <c r="AB35" s="33"/>
      <c r="AC35" s="132">
        <f>J35+N35+R35+V35+Z35</f>
        <v>0</v>
      </c>
    </row>
    <row r="36" spans="1:29" x14ac:dyDescent="0.2">
      <c r="A36" s="5"/>
      <c r="B36" s="5"/>
      <c r="C36" s="6"/>
      <c r="D36" s="6"/>
      <c r="E36" s="3"/>
      <c r="F36" s="150"/>
      <c r="G36" s="118"/>
      <c r="H36" s="156"/>
      <c r="I36" s="17"/>
      <c r="J36" s="102"/>
      <c r="K36" s="118"/>
      <c r="L36" s="23"/>
      <c r="M36" s="23"/>
      <c r="N36" s="115"/>
      <c r="O36" s="118"/>
      <c r="P36" s="17"/>
      <c r="Q36" s="17"/>
      <c r="R36" s="102"/>
      <c r="S36" s="118"/>
      <c r="T36" s="23"/>
      <c r="U36" s="23"/>
      <c r="V36" s="115"/>
      <c r="W36" s="118"/>
      <c r="X36" s="17"/>
      <c r="Y36" s="17"/>
      <c r="Z36" s="102"/>
      <c r="AA36" s="138"/>
      <c r="AB36" s="33"/>
      <c r="AC36" s="139"/>
    </row>
    <row r="37" spans="1:29" s="197" customFormat="1" ht="17.25" customHeight="1" x14ac:dyDescent="0.2">
      <c r="A37" s="93" t="s">
        <v>22</v>
      </c>
      <c r="B37" s="93"/>
      <c r="C37" s="92"/>
      <c r="D37" s="92"/>
      <c r="E37" s="93"/>
      <c r="F37" s="153"/>
      <c r="G37" s="196"/>
      <c r="H37" s="166"/>
      <c r="I37" s="92"/>
      <c r="J37" s="106">
        <f>SUM(J13+J24+J15+J19+J17+J26+J28+J31+J33)</f>
        <v>0</v>
      </c>
      <c r="K37" s="196"/>
      <c r="L37" s="92"/>
      <c r="M37" s="92"/>
      <c r="N37" s="124">
        <f>SUM(N13+N24+N15+N19+N17+N26+N28+N31+N33)</f>
        <v>0</v>
      </c>
      <c r="O37" s="196"/>
      <c r="P37" s="92" t="s">
        <v>0</v>
      </c>
      <c r="Q37" s="92" t="s">
        <v>0</v>
      </c>
      <c r="R37" s="106">
        <f>SUM(R13+R24+R15+R19+R17+R26+R28+R31+R33)</f>
        <v>0</v>
      </c>
      <c r="S37" s="196"/>
      <c r="T37" s="92" t="s">
        <v>0</v>
      </c>
      <c r="U37" s="92" t="s">
        <v>0</v>
      </c>
      <c r="V37" s="124">
        <f>SUM(V13+V24+V15+V19+V17+V26+V28+V31+V33)</f>
        <v>0</v>
      </c>
      <c r="W37" s="196"/>
      <c r="X37" s="92" t="s">
        <v>0</v>
      </c>
      <c r="Y37" s="92" t="s">
        <v>0</v>
      </c>
      <c r="Z37" s="106">
        <f>SUM(Z13+Z24+Z15+Z19+Z17+Z26+Z28+Z31+Z33)</f>
        <v>0</v>
      </c>
      <c r="AA37" s="140"/>
      <c r="AB37" s="93"/>
      <c r="AC37" s="124">
        <f>SUM(J37+N37+R37+V37+Z37)</f>
        <v>0</v>
      </c>
    </row>
    <row r="38" spans="1:29" s="69" customFormat="1" x14ac:dyDescent="0.2">
      <c r="A38" s="68" t="s">
        <v>34</v>
      </c>
      <c r="B38" s="68"/>
      <c r="C38" s="62"/>
      <c r="D38" s="62"/>
      <c r="E38" s="68"/>
      <c r="F38" s="151"/>
      <c r="G38" s="181"/>
      <c r="H38" s="163"/>
      <c r="I38" s="57"/>
      <c r="J38" s="104">
        <f>J37-J15-J26-J31-J33</f>
        <v>0</v>
      </c>
      <c r="K38" s="181"/>
      <c r="L38" s="60"/>
      <c r="M38" s="60"/>
      <c r="N38" s="120">
        <f>N37-N15-N26-N31-N33</f>
        <v>0</v>
      </c>
      <c r="O38" s="181"/>
      <c r="P38" s="57"/>
      <c r="Q38" s="57"/>
      <c r="R38" s="104">
        <f>R37-R15-R26-R31-R33</f>
        <v>0</v>
      </c>
      <c r="S38" s="181"/>
      <c r="T38" s="60"/>
      <c r="U38" s="60"/>
      <c r="V38" s="120">
        <f>V37-V15-V26-V31-V33</f>
        <v>0</v>
      </c>
      <c r="W38" s="181"/>
      <c r="X38" s="57"/>
      <c r="Y38" s="57"/>
      <c r="Z38" s="104">
        <f>Z37-Z15-Z26-Z31-Z33</f>
        <v>0</v>
      </c>
      <c r="AA38" s="137"/>
      <c r="AB38" s="89"/>
      <c r="AC38" s="136">
        <f>SUM(J38:Z38)</f>
        <v>0</v>
      </c>
    </row>
    <row r="39" spans="1:29" s="69" customFormat="1" ht="15.75" thickBot="1" x14ac:dyDescent="0.25">
      <c r="A39" s="68" t="s">
        <v>23</v>
      </c>
      <c r="B39" s="218">
        <v>0.5</v>
      </c>
      <c r="D39" s="96"/>
      <c r="E39" s="68"/>
      <c r="F39" s="151"/>
      <c r="G39" s="329"/>
      <c r="H39" s="167"/>
      <c r="I39" s="168"/>
      <c r="J39" s="182">
        <f>J38*B39</f>
        <v>0</v>
      </c>
      <c r="K39" s="329"/>
      <c r="L39" s="125"/>
      <c r="M39" s="125"/>
      <c r="N39" s="126">
        <f>ROUND((N38*$B$39),0)</f>
        <v>0</v>
      </c>
      <c r="O39" s="329"/>
      <c r="P39" s="168" t="s">
        <v>14</v>
      </c>
      <c r="Q39" s="168" t="s">
        <v>0</v>
      </c>
      <c r="R39" s="182">
        <f>R38*J39</f>
        <v>0</v>
      </c>
      <c r="S39" s="329"/>
      <c r="T39" s="125" t="s">
        <v>14</v>
      </c>
      <c r="U39" s="125" t="s">
        <v>0</v>
      </c>
      <c r="V39" s="126">
        <f>ROUND((V38*$B$39),0)</f>
        <v>0</v>
      </c>
      <c r="W39" s="329"/>
      <c r="X39" s="168" t="s">
        <v>14</v>
      </c>
      <c r="Y39" s="168" t="s">
        <v>0</v>
      </c>
      <c r="Z39" s="182">
        <f>Z38*R39</f>
        <v>0</v>
      </c>
      <c r="AA39" s="141"/>
      <c r="AB39" s="142"/>
      <c r="AC39" s="143">
        <f>SUM(J39:Z39)</f>
        <v>0</v>
      </c>
    </row>
    <row r="40" spans="1:29" s="197" customFormat="1" ht="15" thickBot="1" x14ac:dyDescent="0.25">
      <c r="A40" s="294" t="s">
        <v>24</v>
      </c>
      <c r="B40" s="294"/>
      <c r="C40" s="295"/>
      <c r="D40" s="295"/>
      <c r="E40" s="294"/>
      <c r="F40" s="296"/>
      <c r="G40" s="327"/>
      <c r="H40" s="325"/>
      <c r="I40" s="97"/>
      <c r="J40" s="323">
        <f>J37+J39</f>
        <v>0</v>
      </c>
      <c r="K40" s="320"/>
      <c r="L40" s="98"/>
      <c r="M40" s="98"/>
      <c r="N40" s="324">
        <f>N37+N39</f>
        <v>0</v>
      </c>
      <c r="O40" s="320"/>
      <c r="P40" s="97"/>
      <c r="Q40" s="97"/>
      <c r="R40" s="323">
        <f>R37+R39</f>
        <v>0</v>
      </c>
      <c r="S40" s="320"/>
      <c r="T40" s="98"/>
      <c r="U40" s="98"/>
      <c r="V40" s="324">
        <f>V37+V39</f>
        <v>0</v>
      </c>
      <c r="W40" s="320"/>
      <c r="X40" s="97"/>
      <c r="Y40" s="97"/>
      <c r="Z40" s="323">
        <f>Z37+Z39</f>
        <v>0</v>
      </c>
      <c r="AA40" s="322"/>
      <c r="AB40" s="99"/>
      <c r="AC40" s="100">
        <f>SUM(J40:Z40)</f>
        <v>0</v>
      </c>
    </row>
    <row r="41" spans="1:29" ht="13.5" thickTop="1" x14ac:dyDescent="0.2"/>
    <row r="42" spans="1:29" x14ac:dyDescent="0.2">
      <c r="A42" s="26"/>
      <c r="B42" s="26"/>
    </row>
  </sheetData>
  <mergeCells count="6">
    <mergeCell ref="G5:J5"/>
    <mergeCell ref="AA5:AC5"/>
    <mergeCell ref="K5:N5"/>
    <mergeCell ref="O5:R5"/>
    <mergeCell ref="S5:V5"/>
    <mergeCell ref="W5:Z5"/>
  </mergeCells>
  <pageMargins left="0.7" right="0.7" top="0.75" bottom="0.75" header="0.3" footer="0.3"/>
  <pageSetup scale="44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75" x14ac:dyDescent="0.2"/>
  <cols>
    <col min="1" max="1" width="21.42578125" customWidth="1"/>
    <col min="2" max="2" width="8.140625" customWidth="1"/>
    <col min="3" max="3" width="9.140625" customWidth="1"/>
    <col min="6" max="6" width="7.85546875" bestFit="1" customWidth="1"/>
  </cols>
  <sheetData>
    <row r="1" spans="1:29" s="185" customFormat="1" ht="15.75" customHeight="1" x14ac:dyDescent="0.25">
      <c r="A1" s="319" t="s">
        <v>51</v>
      </c>
      <c r="B1" s="284"/>
    </row>
    <row r="2" spans="1:29" x14ac:dyDescent="0.2">
      <c r="A2" s="2" t="s">
        <v>30</v>
      </c>
      <c r="B2" s="2"/>
      <c r="F2" t="s">
        <v>0</v>
      </c>
      <c r="H2" s="15" t="s">
        <v>0</v>
      </c>
      <c r="I2" s="15" t="s">
        <v>0</v>
      </c>
      <c r="J2" s="15" t="s">
        <v>0</v>
      </c>
      <c r="K2" s="15"/>
      <c r="L2" s="15"/>
      <c r="M2" s="15"/>
      <c r="N2" s="12" t="s">
        <v>0</v>
      </c>
      <c r="O2" s="12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 spans="1:29" ht="15" x14ac:dyDescent="0.25">
      <c r="A3" s="22"/>
      <c r="B3" s="22"/>
      <c r="C3" s="22"/>
      <c r="D3" s="22"/>
      <c r="G3" t="s">
        <v>1</v>
      </c>
      <c r="H3" s="16">
        <v>1.02</v>
      </c>
      <c r="I3" s="15"/>
      <c r="J3" s="15"/>
      <c r="K3" s="15"/>
      <c r="L3" s="15"/>
      <c r="M3" s="15"/>
      <c r="N3" s="12"/>
      <c r="O3" s="12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1:29" ht="13.5" thickBot="1" x14ac:dyDescent="0.25">
      <c r="A4" s="14"/>
      <c r="B4" s="14"/>
      <c r="H4" s="15"/>
      <c r="I4" s="15"/>
      <c r="J4" s="15"/>
      <c r="K4" s="193" t="s">
        <v>49</v>
      </c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29" ht="13.5" thickBot="1" x14ac:dyDescent="0.25">
      <c r="A5" s="289" t="s">
        <v>0</v>
      </c>
      <c r="B5" s="289"/>
      <c r="C5" s="290"/>
      <c r="D5" s="290"/>
      <c r="E5" s="290"/>
      <c r="F5" s="326"/>
      <c r="G5" s="332" t="s">
        <v>28</v>
      </c>
      <c r="H5" s="333"/>
      <c r="I5" s="333"/>
      <c r="J5" s="334"/>
      <c r="K5" s="342" t="s">
        <v>2</v>
      </c>
      <c r="L5" s="338"/>
      <c r="M5" s="338"/>
      <c r="N5" s="343"/>
      <c r="O5" s="332" t="s">
        <v>3</v>
      </c>
      <c r="P5" s="339"/>
      <c r="Q5" s="339"/>
      <c r="R5" s="340"/>
      <c r="S5" s="342" t="s">
        <v>26</v>
      </c>
      <c r="T5" s="338"/>
      <c r="U5" s="338"/>
      <c r="V5" s="343"/>
      <c r="W5" s="332" t="s">
        <v>4</v>
      </c>
      <c r="X5" s="339"/>
      <c r="Y5" s="339"/>
      <c r="Z5" s="340"/>
      <c r="AA5" s="341" t="s">
        <v>5</v>
      </c>
      <c r="AB5" s="335"/>
      <c r="AC5" s="336"/>
    </row>
    <row r="6" spans="1:29" s="53" customFormat="1" ht="39" thickBot="1" x14ac:dyDescent="0.25">
      <c r="A6" s="316" t="s">
        <v>6</v>
      </c>
      <c r="B6" s="54" t="s">
        <v>56</v>
      </c>
      <c r="C6" s="39" t="s">
        <v>7</v>
      </c>
      <c r="D6" s="39" t="s">
        <v>29</v>
      </c>
      <c r="E6" s="40" t="s">
        <v>27</v>
      </c>
      <c r="F6" s="41" t="s">
        <v>8</v>
      </c>
      <c r="G6" s="309" t="s">
        <v>55</v>
      </c>
      <c r="H6" s="310" t="s">
        <v>9</v>
      </c>
      <c r="I6" s="310" t="s">
        <v>10</v>
      </c>
      <c r="J6" s="311" t="s">
        <v>11</v>
      </c>
      <c r="K6" s="45" t="s">
        <v>48</v>
      </c>
      <c r="L6" s="313" t="s">
        <v>9</v>
      </c>
      <c r="M6" s="313" t="s">
        <v>10</v>
      </c>
      <c r="N6" s="313" t="s">
        <v>11</v>
      </c>
      <c r="O6" s="309" t="s">
        <v>31</v>
      </c>
      <c r="P6" s="310" t="s">
        <v>9</v>
      </c>
      <c r="Q6" s="310" t="s">
        <v>10</v>
      </c>
      <c r="R6" s="311" t="s">
        <v>11</v>
      </c>
      <c r="S6" s="315" t="s">
        <v>32</v>
      </c>
      <c r="T6" s="313" t="s">
        <v>9</v>
      </c>
      <c r="U6" s="313" t="s">
        <v>10</v>
      </c>
      <c r="V6" s="48" t="s">
        <v>11</v>
      </c>
      <c r="W6" s="309" t="s">
        <v>33</v>
      </c>
      <c r="X6" s="310" t="s">
        <v>9</v>
      </c>
      <c r="Y6" s="310" t="s">
        <v>10</v>
      </c>
      <c r="Z6" s="311" t="s">
        <v>11</v>
      </c>
      <c r="AA6" s="314" t="s">
        <v>9</v>
      </c>
      <c r="AB6" s="312" t="s">
        <v>10</v>
      </c>
      <c r="AC6" s="317" t="s">
        <v>11</v>
      </c>
    </row>
    <row r="7" spans="1:29" x14ac:dyDescent="0.2">
      <c r="A7" s="34"/>
      <c r="B7" s="34"/>
      <c r="C7" s="35"/>
      <c r="D7" s="36">
        <f>C7*1.03</f>
        <v>0</v>
      </c>
      <c r="E7" s="37">
        <f t="shared" ref="E7:E12" si="0">G7*12</f>
        <v>0</v>
      </c>
      <c r="F7" s="171"/>
      <c r="G7" s="276">
        <v>0</v>
      </c>
      <c r="H7" s="154">
        <f t="shared" ref="H7:H12" si="1">ROUND(($D7*$G7),0)</f>
        <v>0</v>
      </c>
      <c r="I7" s="154">
        <f>H7*F7</f>
        <v>0</v>
      </c>
      <c r="J7" s="155">
        <f>SUM(H7:I7)</f>
        <v>0</v>
      </c>
      <c r="K7" s="188">
        <f t="shared" ref="K7:K12" si="2">G7</f>
        <v>0</v>
      </c>
      <c r="L7" s="23">
        <f t="shared" ref="L7:L12" si="3">D7*K7*$H$3</f>
        <v>0</v>
      </c>
      <c r="M7" s="23">
        <f>ROUND((L7*$F7),0)</f>
        <v>0</v>
      </c>
      <c r="N7" s="170">
        <f>SUM(L7:M7)</f>
        <v>0</v>
      </c>
      <c r="O7" s="190">
        <f>K7</f>
        <v>0</v>
      </c>
      <c r="P7" s="154">
        <f t="shared" ref="P7:P12" si="4">D7*O7*$H$3^2</f>
        <v>0</v>
      </c>
      <c r="Q7" s="154">
        <f>P7*F7</f>
        <v>0</v>
      </c>
      <c r="R7" s="155">
        <f>SUM(P7:Q7)</f>
        <v>0</v>
      </c>
      <c r="S7" s="189">
        <f>O7</f>
        <v>0</v>
      </c>
      <c r="T7" s="23">
        <f t="shared" ref="T7:T12" si="5">D7*S7*$H$3^3</f>
        <v>0</v>
      </c>
      <c r="U7" s="23">
        <f>ROUND((T7*$F7),0)</f>
        <v>0</v>
      </c>
      <c r="V7" s="170">
        <f>SUM(T7:U7)</f>
        <v>0</v>
      </c>
      <c r="W7" s="190">
        <f>S7</f>
        <v>0</v>
      </c>
      <c r="X7" s="154">
        <f t="shared" ref="X7:X12" si="6">D7*W7*$H$3^4</f>
        <v>0</v>
      </c>
      <c r="Y7" s="154">
        <f>ROUND((X7*$F7),0)</f>
        <v>0</v>
      </c>
      <c r="Z7" s="155">
        <f>SUM(X7:Y7)</f>
        <v>0</v>
      </c>
      <c r="AA7" s="128">
        <f t="shared" ref="AA7:AB12" si="7">SUM(H7+L7+P7+T7+X7)</f>
        <v>0</v>
      </c>
      <c r="AB7" s="129">
        <f t="shared" si="7"/>
        <v>0</v>
      </c>
      <c r="AC7" s="130">
        <f t="shared" ref="AC7:AC12" si="8">SUM(J7+N7+R7+V7+Z7)</f>
        <v>0</v>
      </c>
    </row>
    <row r="8" spans="1:29" x14ac:dyDescent="0.2">
      <c r="A8" s="3"/>
      <c r="B8" s="3"/>
      <c r="C8" s="21"/>
      <c r="D8" s="20">
        <f t="shared" ref="D8:D12" si="9">C8*1.03</f>
        <v>0</v>
      </c>
      <c r="E8" s="13">
        <f t="shared" si="0"/>
        <v>0</v>
      </c>
      <c r="F8" s="148"/>
      <c r="G8" s="277"/>
      <c r="H8" s="17">
        <f t="shared" si="1"/>
        <v>0</v>
      </c>
      <c r="I8" s="17">
        <f t="shared" ref="I8:I12" si="10">H8*F8</f>
        <v>0</v>
      </c>
      <c r="J8" s="157">
        <f>SUM(H8:I8)</f>
        <v>0</v>
      </c>
      <c r="K8" s="188">
        <f t="shared" si="2"/>
        <v>0</v>
      </c>
      <c r="L8" s="23">
        <f t="shared" si="3"/>
        <v>0</v>
      </c>
      <c r="M8" s="23">
        <f>ROUND((L8*$F8),0)</f>
        <v>0</v>
      </c>
      <c r="N8" s="170">
        <f>SUM(L8:M8)</f>
        <v>0</v>
      </c>
      <c r="O8" s="191">
        <f t="shared" ref="O8:O12" si="11">K8</f>
        <v>0</v>
      </c>
      <c r="P8" s="17">
        <f t="shared" si="4"/>
        <v>0</v>
      </c>
      <c r="Q8" s="17">
        <f>ROUND((P8*$F8),0)</f>
        <v>0</v>
      </c>
      <c r="R8" s="157">
        <f>SUM(P8:Q8)</f>
        <v>0</v>
      </c>
      <c r="S8" s="189">
        <f t="shared" ref="S8:S12" si="12">O8</f>
        <v>0</v>
      </c>
      <c r="T8" s="23">
        <f t="shared" si="5"/>
        <v>0</v>
      </c>
      <c r="U8" s="23">
        <f>ROUND((T8*$F8),0)</f>
        <v>0</v>
      </c>
      <c r="V8" s="170">
        <f>SUM(T8:U8)</f>
        <v>0</v>
      </c>
      <c r="W8" s="191">
        <f t="shared" ref="W8:W12" si="13">S8</f>
        <v>0</v>
      </c>
      <c r="X8" s="17">
        <f t="shared" si="6"/>
        <v>0</v>
      </c>
      <c r="Y8" s="17">
        <f>ROUND((X8*$F8),0)</f>
        <v>0</v>
      </c>
      <c r="Z8" s="157">
        <f>SUM(X8:Y8)</f>
        <v>0</v>
      </c>
      <c r="AA8" s="131">
        <f t="shared" si="7"/>
        <v>0</v>
      </c>
      <c r="AB8" s="32">
        <f t="shared" si="7"/>
        <v>0</v>
      </c>
      <c r="AC8" s="132">
        <f t="shared" si="8"/>
        <v>0</v>
      </c>
    </row>
    <row r="9" spans="1:29" x14ac:dyDescent="0.2">
      <c r="A9" s="3"/>
      <c r="B9" s="3"/>
      <c r="C9" s="21"/>
      <c r="D9" s="20">
        <f t="shared" si="9"/>
        <v>0</v>
      </c>
      <c r="E9" s="13">
        <f t="shared" si="0"/>
        <v>0</v>
      </c>
      <c r="F9" s="148"/>
      <c r="G9" s="277"/>
      <c r="H9" s="17">
        <f t="shared" si="1"/>
        <v>0</v>
      </c>
      <c r="I9" s="17">
        <f t="shared" si="10"/>
        <v>0</v>
      </c>
      <c r="J9" s="157">
        <f t="shared" ref="J9:J12" si="14">SUM(H9:I9)</f>
        <v>0</v>
      </c>
      <c r="K9" s="188">
        <f t="shared" si="2"/>
        <v>0</v>
      </c>
      <c r="L9" s="23">
        <f t="shared" si="3"/>
        <v>0</v>
      </c>
      <c r="M9" s="23">
        <f t="shared" ref="M9:M12" si="15">ROUND((L9*$F9),0)</f>
        <v>0</v>
      </c>
      <c r="N9" s="170">
        <f t="shared" ref="N9:N12" si="16">SUM(L9:M9)</f>
        <v>0</v>
      </c>
      <c r="O9" s="191">
        <f t="shared" si="11"/>
        <v>0</v>
      </c>
      <c r="P9" s="17">
        <f t="shared" si="4"/>
        <v>0</v>
      </c>
      <c r="Q9" s="17">
        <f t="shared" ref="Q9:Q12" si="17">ROUND((P9*$F9),0)</f>
        <v>0</v>
      </c>
      <c r="R9" s="157">
        <f t="shared" ref="R9:R12" si="18">SUM(P9:Q9)</f>
        <v>0</v>
      </c>
      <c r="S9" s="189">
        <f t="shared" si="12"/>
        <v>0</v>
      </c>
      <c r="T9" s="23">
        <f t="shared" si="5"/>
        <v>0</v>
      </c>
      <c r="U9" s="23">
        <f t="shared" ref="U9:U12" si="19">ROUND((T9*$F9),0)</f>
        <v>0</v>
      </c>
      <c r="V9" s="170">
        <f t="shared" ref="V9:V12" si="20">SUM(T9:U9)</f>
        <v>0</v>
      </c>
      <c r="W9" s="191">
        <f t="shared" si="13"/>
        <v>0</v>
      </c>
      <c r="X9" s="17">
        <f t="shared" si="6"/>
        <v>0</v>
      </c>
      <c r="Y9" s="17">
        <f t="shared" ref="Y9:Y12" si="21">ROUND((X9*$F9),0)</f>
        <v>0</v>
      </c>
      <c r="Z9" s="157">
        <f t="shared" ref="Z9:Z12" si="22">SUM(X9:Y9)</f>
        <v>0</v>
      </c>
      <c r="AA9" s="131">
        <f t="shared" si="7"/>
        <v>0</v>
      </c>
      <c r="AB9" s="32">
        <f t="shared" si="7"/>
        <v>0</v>
      </c>
      <c r="AC9" s="132">
        <f t="shared" si="8"/>
        <v>0</v>
      </c>
    </row>
    <row r="10" spans="1:29" x14ac:dyDescent="0.2">
      <c r="A10" s="4"/>
      <c r="B10" s="4"/>
      <c r="C10" s="25"/>
      <c r="D10" s="20">
        <f t="shared" si="9"/>
        <v>0</v>
      </c>
      <c r="E10" s="13">
        <f t="shared" si="0"/>
        <v>0</v>
      </c>
      <c r="F10" s="148"/>
      <c r="G10" s="278"/>
      <c r="H10" s="17">
        <f t="shared" si="1"/>
        <v>0</v>
      </c>
      <c r="I10" s="17">
        <f t="shared" si="10"/>
        <v>0</v>
      </c>
      <c r="J10" s="157">
        <f>SUM(H10:I10)</f>
        <v>0</v>
      </c>
      <c r="K10" s="188">
        <f t="shared" si="2"/>
        <v>0</v>
      </c>
      <c r="L10" s="23">
        <f t="shared" si="3"/>
        <v>0</v>
      </c>
      <c r="M10" s="23">
        <f>ROUND((L10*$F10),0)</f>
        <v>0</v>
      </c>
      <c r="N10" s="170">
        <f>SUM(L10:M10)</f>
        <v>0</v>
      </c>
      <c r="O10" s="191">
        <f t="shared" si="11"/>
        <v>0</v>
      </c>
      <c r="P10" s="17">
        <f t="shared" si="4"/>
        <v>0</v>
      </c>
      <c r="Q10" s="17">
        <f t="shared" si="17"/>
        <v>0</v>
      </c>
      <c r="R10" s="157">
        <f t="shared" si="18"/>
        <v>0</v>
      </c>
      <c r="S10" s="189">
        <f t="shared" si="12"/>
        <v>0</v>
      </c>
      <c r="T10" s="23">
        <f t="shared" si="5"/>
        <v>0</v>
      </c>
      <c r="U10" s="23">
        <f t="shared" si="19"/>
        <v>0</v>
      </c>
      <c r="V10" s="170">
        <f t="shared" si="20"/>
        <v>0</v>
      </c>
      <c r="W10" s="191">
        <f t="shared" si="13"/>
        <v>0</v>
      </c>
      <c r="X10" s="17">
        <f t="shared" si="6"/>
        <v>0</v>
      </c>
      <c r="Y10" s="17">
        <f t="shared" si="21"/>
        <v>0</v>
      </c>
      <c r="Z10" s="157">
        <f t="shared" si="22"/>
        <v>0</v>
      </c>
      <c r="AA10" s="131">
        <f t="shared" si="7"/>
        <v>0</v>
      </c>
      <c r="AB10" s="32">
        <f t="shared" si="7"/>
        <v>0</v>
      </c>
      <c r="AC10" s="132">
        <f t="shared" si="8"/>
        <v>0</v>
      </c>
    </row>
    <row r="11" spans="1:29" x14ac:dyDescent="0.2">
      <c r="A11" s="4"/>
      <c r="B11" s="4"/>
      <c r="C11" s="25"/>
      <c r="D11" s="20">
        <f t="shared" si="9"/>
        <v>0</v>
      </c>
      <c r="E11" s="13">
        <f t="shared" si="0"/>
        <v>0</v>
      </c>
      <c r="F11" s="148"/>
      <c r="G11" s="278"/>
      <c r="H11" s="17">
        <f t="shared" si="1"/>
        <v>0</v>
      </c>
      <c r="I11" s="17">
        <f t="shared" si="10"/>
        <v>0</v>
      </c>
      <c r="J11" s="157">
        <f t="shared" si="14"/>
        <v>0</v>
      </c>
      <c r="K11" s="188">
        <f t="shared" si="2"/>
        <v>0</v>
      </c>
      <c r="L11" s="23">
        <f t="shared" si="3"/>
        <v>0</v>
      </c>
      <c r="M11" s="23">
        <f t="shared" ref="M11" si="23">ROUND((L11*$F11),0)</f>
        <v>0</v>
      </c>
      <c r="N11" s="170">
        <f t="shared" si="16"/>
        <v>0</v>
      </c>
      <c r="O11" s="191">
        <f t="shared" si="11"/>
        <v>0</v>
      </c>
      <c r="P11" s="17">
        <f t="shared" si="4"/>
        <v>0</v>
      </c>
      <c r="Q11" s="17">
        <f t="shared" si="17"/>
        <v>0</v>
      </c>
      <c r="R11" s="157">
        <f t="shared" si="18"/>
        <v>0</v>
      </c>
      <c r="S11" s="189">
        <f t="shared" si="12"/>
        <v>0</v>
      </c>
      <c r="T11" s="23">
        <f t="shared" si="5"/>
        <v>0</v>
      </c>
      <c r="U11" s="23">
        <f t="shared" si="19"/>
        <v>0</v>
      </c>
      <c r="V11" s="170">
        <f t="shared" si="20"/>
        <v>0</v>
      </c>
      <c r="W11" s="191">
        <f t="shared" si="13"/>
        <v>0</v>
      </c>
      <c r="X11" s="17">
        <f t="shared" si="6"/>
        <v>0</v>
      </c>
      <c r="Y11" s="17">
        <f t="shared" si="21"/>
        <v>0</v>
      </c>
      <c r="Z11" s="157">
        <f t="shared" si="22"/>
        <v>0</v>
      </c>
      <c r="AA11" s="131">
        <f t="shared" si="7"/>
        <v>0</v>
      </c>
      <c r="AB11" s="32">
        <f t="shared" si="7"/>
        <v>0</v>
      </c>
      <c r="AC11" s="132">
        <f t="shared" si="8"/>
        <v>0</v>
      </c>
    </row>
    <row r="12" spans="1:29" ht="13.5" thickBot="1" x14ac:dyDescent="0.25">
      <c r="A12" s="3"/>
      <c r="B12" s="3"/>
      <c r="C12" s="21"/>
      <c r="D12" s="20">
        <f t="shared" si="9"/>
        <v>0</v>
      </c>
      <c r="E12" s="13">
        <f t="shared" si="0"/>
        <v>0</v>
      </c>
      <c r="F12" s="148"/>
      <c r="G12" s="279"/>
      <c r="H12" s="173">
        <f t="shared" si="1"/>
        <v>0</v>
      </c>
      <c r="I12" s="173">
        <f t="shared" si="10"/>
        <v>0</v>
      </c>
      <c r="J12" s="174">
        <f t="shared" si="14"/>
        <v>0</v>
      </c>
      <c r="K12" s="188">
        <f t="shared" si="2"/>
        <v>0</v>
      </c>
      <c r="L12" s="55">
        <f t="shared" si="3"/>
        <v>0</v>
      </c>
      <c r="M12" s="55">
        <f t="shared" si="15"/>
        <v>0</v>
      </c>
      <c r="N12" s="172">
        <f t="shared" si="16"/>
        <v>0</v>
      </c>
      <c r="O12" s="192">
        <f t="shared" si="11"/>
        <v>0</v>
      </c>
      <c r="P12" s="173">
        <f t="shared" si="4"/>
        <v>0</v>
      </c>
      <c r="Q12" s="173">
        <f t="shared" si="17"/>
        <v>0</v>
      </c>
      <c r="R12" s="174">
        <f t="shared" si="18"/>
        <v>0</v>
      </c>
      <c r="S12" s="189">
        <f t="shared" si="12"/>
        <v>0</v>
      </c>
      <c r="T12" s="55">
        <f t="shared" si="5"/>
        <v>0</v>
      </c>
      <c r="U12" s="55">
        <f t="shared" si="19"/>
        <v>0</v>
      </c>
      <c r="V12" s="172">
        <f t="shared" si="20"/>
        <v>0</v>
      </c>
      <c r="W12" s="192">
        <f t="shared" si="13"/>
        <v>0</v>
      </c>
      <c r="X12" s="173">
        <f t="shared" si="6"/>
        <v>0</v>
      </c>
      <c r="Y12" s="173">
        <f t="shared" si="21"/>
        <v>0</v>
      </c>
      <c r="Z12" s="174">
        <f t="shared" si="22"/>
        <v>0</v>
      </c>
      <c r="AA12" s="175">
        <f t="shared" si="7"/>
        <v>0</v>
      </c>
      <c r="AB12" s="176">
        <f t="shared" si="7"/>
        <v>0</v>
      </c>
      <c r="AC12" s="177">
        <f t="shared" si="8"/>
        <v>0</v>
      </c>
    </row>
    <row r="13" spans="1:29" s="69" customFormat="1" ht="13.5" thickBot="1" x14ac:dyDescent="0.25">
      <c r="A13" s="78" t="s">
        <v>12</v>
      </c>
      <c r="B13" s="78"/>
      <c r="C13" s="79" t="s">
        <v>0</v>
      </c>
      <c r="D13" s="79"/>
      <c r="E13" s="77">
        <f>SUM(E7:E7)</f>
        <v>0</v>
      </c>
      <c r="F13" s="183"/>
      <c r="G13" s="178"/>
      <c r="H13" s="158">
        <f>SUM(H7:H12)</f>
        <v>0</v>
      </c>
      <c r="I13" s="81">
        <f>SUM(I7:I12)</f>
        <v>0</v>
      </c>
      <c r="J13" s="103">
        <f>SUM(J7:J12)</f>
        <v>0</v>
      </c>
      <c r="K13" s="178"/>
      <c r="L13" s="83">
        <f>SUM(L7:L12)</f>
        <v>0</v>
      </c>
      <c r="M13" s="84">
        <f>SUM(M7:M12)</f>
        <v>0</v>
      </c>
      <c r="N13" s="117">
        <f>SUM(N7:N12)</f>
        <v>0</v>
      </c>
      <c r="O13" s="178"/>
      <c r="P13" s="81">
        <f>SUM(P7:P12)</f>
        <v>0</v>
      </c>
      <c r="Q13" s="81">
        <f>SUM(Q7:Q12)</f>
        <v>0</v>
      </c>
      <c r="R13" s="159">
        <f>SUM(R7:R12)</f>
        <v>0</v>
      </c>
      <c r="S13" s="178"/>
      <c r="T13" s="83">
        <f>D13*S13*1.09</f>
        <v>0</v>
      </c>
      <c r="U13" s="84">
        <f>SUM(U7:U12)</f>
        <v>0</v>
      </c>
      <c r="V13" s="117">
        <f>SUM(V7:V12)</f>
        <v>0</v>
      </c>
      <c r="W13" s="178"/>
      <c r="X13" s="81">
        <f>D13*W13*1.12</f>
        <v>0</v>
      </c>
      <c r="Y13" s="81">
        <f>SUM(Y7:Y12)</f>
        <v>0</v>
      </c>
      <c r="Z13" s="159">
        <f>SUM(Z7:Z12)</f>
        <v>0</v>
      </c>
      <c r="AA13" s="133">
        <f>SUM(AA7:AA12)</f>
        <v>0</v>
      </c>
      <c r="AB13" s="85">
        <f>SUM(AB7:AB12)</f>
        <v>0</v>
      </c>
      <c r="AC13" s="134">
        <f>SUM(AC7:AC12)</f>
        <v>0</v>
      </c>
    </row>
    <row r="14" spans="1:29" s="9" customFormat="1" ht="13.5" thickTop="1" x14ac:dyDescent="0.2">
      <c r="A14" s="3"/>
      <c r="B14" s="3"/>
      <c r="C14" s="6"/>
      <c r="D14" s="6"/>
      <c r="E14" s="13"/>
      <c r="F14" s="148"/>
      <c r="G14" s="118"/>
      <c r="H14" s="194"/>
      <c r="I14" s="71"/>
      <c r="J14" s="70"/>
      <c r="K14" s="118"/>
      <c r="L14" s="27"/>
      <c r="M14" s="27"/>
      <c r="N14" s="195"/>
      <c r="O14" s="118"/>
      <c r="P14" s="17"/>
      <c r="Q14" s="17"/>
      <c r="R14" s="157"/>
      <c r="S14" s="118"/>
      <c r="T14" s="23"/>
      <c r="U14" s="23"/>
      <c r="V14" s="115"/>
      <c r="W14" s="118"/>
      <c r="X14" s="17"/>
      <c r="Y14" s="17"/>
      <c r="Z14" s="157"/>
      <c r="AA14" s="131"/>
      <c r="AB14" s="32"/>
      <c r="AC14" s="132"/>
    </row>
    <row r="15" spans="1:29" s="69" customFormat="1" x14ac:dyDescent="0.2">
      <c r="A15" s="78" t="s">
        <v>13</v>
      </c>
      <c r="B15" s="78"/>
      <c r="C15" s="72"/>
      <c r="D15" s="72"/>
      <c r="E15" s="7"/>
      <c r="F15" s="184"/>
      <c r="G15" s="119"/>
      <c r="H15" s="179"/>
      <c r="I15" s="56"/>
      <c r="J15" s="104">
        <f>SUM(J16:J16)</f>
        <v>0</v>
      </c>
      <c r="K15" s="119"/>
      <c r="L15" s="58"/>
      <c r="M15" s="59"/>
      <c r="N15" s="120">
        <f>SUM(N16:N16)</f>
        <v>0</v>
      </c>
      <c r="O15" s="119"/>
      <c r="P15" s="57"/>
      <c r="Q15" s="57"/>
      <c r="R15" s="104">
        <f>SUM(R16:R16)</f>
        <v>0</v>
      </c>
      <c r="S15" s="119"/>
      <c r="T15" s="60"/>
      <c r="U15" s="60"/>
      <c r="V15" s="120">
        <f>SUM(V16:V16)</f>
        <v>0</v>
      </c>
      <c r="W15" s="119"/>
      <c r="X15" s="57"/>
      <c r="Y15" s="57"/>
      <c r="Z15" s="104">
        <f>SUM(Z16:Z16)</f>
        <v>0</v>
      </c>
      <c r="AA15" s="180"/>
      <c r="AB15" s="61"/>
      <c r="AC15" s="136">
        <f>J15+N15+R15+V15+Z15</f>
        <v>0</v>
      </c>
    </row>
    <row r="16" spans="1:29" s="9" customFormat="1" x14ac:dyDescent="0.2">
      <c r="A16" s="3"/>
      <c r="B16" s="3"/>
      <c r="C16" s="6"/>
      <c r="D16" s="6"/>
      <c r="E16" s="3"/>
      <c r="F16" s="150"/>
      <c r="G16" s="118"/>
      <c r="H16" s="156"/>
      <c r="I16" s="17"/>
      <c r="J16" s="102"/>
      <c r="K16" s="118"/>
      <c r="L16" s="28"/>
      <c r="M16" s="23"/>
      <c r="N16" s="115"/>
      <c r="O16" s="118"/>
      <c r="P16" s="17"/>
      <c r="Q16" s="17"/>
      <c r="R16" s="102"/>
      <c r="S16" s="118"/>
      <c r="T16" s="23"/>
      <c r="U16" s="23"/>
      <c r="V16" s="115"/>
      <c r="W16" s="118"/>
      <c r="X16" s="17"/>
      <c r="Y16" s="17"/>
      <c r="Z16" s="102"/>
      <c r="AA16" s="138"/>
      <c r="AB16" s="33"/>
      <c r="AC16" s="132"/>
    </row>
    <row r="17" spans="1:29" s="69" customFormat="1" x14ac:dyDescent="0.2">
      <c r="A17" s="78" t="s">
        <v>15</v>
      </c>
      <c r="B17" s="78"/>
      <c r="C17" s="67"/>
      <c r="D17" s="67"/>
      <c r="E17" s="68"/>
      <c r="F17" s="151"/>
      <c r="G17" s="119"/>
      <c r="H17" s="163"/>
      <c r="I17" s="57"/>
      <c r="J17" s="104">
        <f>SUM(J18:J18)</f>
        <v>0</v>
      </c>
      <c r="K17" s="119"/>
      <c r="L17" s="59"/>
      <c r="M17" s="59"/>
      <c r="N17" s="120">
        <f>SUM(N18:N18)</f>
        <v>0</v>
      </c>
      <c r="O17" s="119"/>
      <c r="P17" s="57" t="s">
        <v>0</v>
      </c>
      <c r="Q17" s="57" t="s">
        <v>0</v>
      </c>
      <c r="R17" s="104">
        <f>SUM(R18:R18)</f>
        <v>0</v>
      </c>
      <c r="S17" s="119"/>
      <c r="T17" s="60" t="s">
        <v>0</v>
      </c>
      <c r="U17" s="60" t="s">
        <v>0</v>
      </c>
      <c r="V17" s="120">
        <f>SUM(V18:V18)</f>
        <v>0</v>
      </c>
      <c r="W17" s="119"/>
      <c r="X17" s="57" t="s">
        <v>0</v>
      </c>
      <c r="Y17" s="57" t="s">
        <v>0</v>
      </c>
      <c r="Z17" s="104">
        <f>SUM(Z18:Z18)</f>
        <v>0</v>
      </c>
      <c r="AA17" s="137"/>
      <c r="AB17" s="89"/>
      <c r="AC17" s="136">
        <f>J17+N17+R17+V17+Z17</f>
        <v>0</v>
      </c>
    </row>
    <row r="18" spans="1:29" s="9" customFormat="1" x14ac:dyDescent="0.2">
      <c r="A18" s="11"/>
      <c r="B18" s="11"/>
      <c r="C18" s="10"/>
      <c r="D18" s="10"/>
      <c r="E18" s="11"/>
      <c r="F18" s="152"/>
      <c r="G18" s="118"/>
      <c r="H18" s="156"/>
      <c r="I18" s="17"/>
      <c r="J18" s="102"/>
      <c r="K18" s="118"/>
      <c r="L18" s="23"/>
      <c r="M18" s="23"/>
      <c r="N18" s="115"/>
      <c r="O18" s="118"/>
      <c r="P18" s="17"/>
      <c r="Q18" s="17"/>
      <c r="R18" s="102"/>
      <c r="S18" s="118"/>
      <c r="T18" s="23"/>
      <c r="U18" s="23"/>
      <c r="V18" s="115"/>
      <c r="W18" s="118"/>
      <c r="X18" s="17"/>
      <c r="Y18" s="17"/>
      <c r="Z18" s="102"/>
      <c r="AA18" s="138"/>
      <c r="AB18" s="33"/>
      <c r="AC18" s="132"/>
    </row>
    <row r="19" spans="1:29" s="69" customFormat="1" x14ac:dyDescent="0.2">
      <c r="A19" s="302" t="s">
        <v>57</v>
      </c>
      <c r="B19" s="78"/>
      <c r="C19" s="67"/>
      <c r="D19" s="67"/>
      <c r="E19" s="68"/>
      <c r="F19" s="151"/>
      <c r="G19" s="119"/>
      <c r="H19" s="163"/>
      <c r="I19" s="57"/>
      <c r="J19" s="104">
        <f>SUM(J20:J21)</f>
        <v>0</v>
      </c>
      <c r="K19" s="119"/>
      <c r="L19" s="58"/>
      <c r="M19" s="59"/>
      <c r="N19" s="120">
        <f>SUM(N20:N21)</f>
        <v>0</v>
      </c>
      <c r="O19" s="119"/>
      <c r="P19" s="57"/>
      <c r="Q19" s="57"/>
      <c r="R19" s="104">
        <f>SUM(R20:R21)</f>
        <v>0</v>
      </c>
      <c r="S19" s="119"/>
      <c r="T19" s="60"/>
      <c r="U19" s="60" t="s">
        <v>0</v>
      </c>
      <c r="V19" s="120">
        <f>SUM(V20:V21)</f>
        <v>0</v>
      </c>
      <c r="W19" s="119"/>
      <c r="X19" s="57"/>
      <c r="Y19" s="57"/>
      <c r="Z19" s="104">
        <f>SUM(Z20:Z21)</f>
        <v>0</v>
      </c>
      <c r="AA19" s="135" t="s">
        <v>0</v>
      </c>
      <c r="AB19" s="89"/>
      <c r="AC19" s="136">
        <f>J19+N19+R19+V19+Z19</f>
        <v>0</v>
      </c>
    </row>
    <row r="20" spans="1:29" s="9" customFormat="1" x14ac:dyDescent="0.2">
      <c r="A20" s="3"/>
      <c r="B20" s="3"/>
      <c r="C20" s="10"/>
      <c r="D20" s="10"/>
      <c r="E20" s="11"/>
      <c r="F20" s="152"/>
      <c r="G20" s="118"/>
      <c r="H20" s="156"/>
      <c r="I20" s="17"/>
      <c r="J20" s="102"/>
      <c r="K20" s="118"/>
      <c r="L20" s="28"/>
      <c r="M20" s="23"/>
      <c r="N20" s="115"/>
      <c r="O20" s="118"/>
      <c r="P20" s="17"/>
      <c r="Q20" s="17"/>
      <c r="R20" s="102"/>
      <c r="S20" s="118"/>
      <c r="T20" s="23"/>
      <c r="U20" s="23"/>
      <c r="V20" s="115"/>
      <c r="W20" s="118"/>
      <c r="X20" s="17"/>
      <c r="Y20" s="17"/>
      <c r="Z20" s="102"/>
      <c r="AA20" s="131"/>
      <c r="AB20" s="33"/>
      <c r="AC20" s="132">
        <f t="shared" ref="AC20" si="24">J20+N20+R20+V20+Z20</f>
        <v>0</v>
      </c>
    </row>
    <row r="21" spans="1:29" s="9" customFormat="1" x14ac:dyDescent="0.2">
      <c r="A21" s="11"/>
      <c r="B21" s="11"/>
      <c r="C21" s="11"/>
      <c r="D21" s="11"/>
      <c r="E21" s="11"/>
      <c r="F21" s="152"/>
      <c r="G21" s="118"/>
      <c r="H21" s="156"/>
      <c r="I21" s="17"/>
      <c r="J21" s="102"/>
      <c r="K21" s="118"/>
      <c r="L21" s="28"/>
      <c r="M21" s="23"/>
      <c r="N21" s="115"/>
      <c r="O21" s="118"/>
      <c r="P21" s="17"/>
      <c r="Q21" s="17"/>
      <c r="R21" s="102"/>
      <c r="S21" s="118"/>
      <c r="T21" s="23"/>
      <c r="U21" s="23"/>
      <c r="V21" s="115"/>
      <c r="W21" s="118"/>
      <c r="X21" s="17"/>
      <c r="Y21" s="17"/>
      <c r="Z21" s="102"/>
      <c r="AA21" s="131"/>
      <c r="AB21" s="33"/>
      <c r="AC21" s="132"/>
    </row>
    <row r="22" spans="1:29" s="9" customFormat="1" x14ac:dyDescent="0.2">
      <c r="A22" s="302" t="s">
        <v>54</v>
      </c>
      <c r="B22" s="152"/>
      <c r="C22" s="11"/>
      <c r="D22" s="11"/>
      <c r="E22" s="11"/>
      <c r="F22" s="152"/>
      <c r="G22" s="118"/>
      <c r="H22" s="156"/>
      <c r="I22" s="17"/>
      <c r="J22" s="104">
        <f>SUM(J23:J23)</f>
        <v>0</v>
      </c>
      <c r="K22" s="118"/>
      <c r="L22" s="28"/>
      <c r="M22" s="23"/>
      <c r="N22" s="120">
        <f>SUM(N23:N23)</f>
        <v>0</v>
      </c>
      <c r="O22" s="118"/>
      <c r="P22" s="17"/>
      <c r="Q22" s="17"/>
      <c r="R22" s="104">
        <f>SUM(R23:R23)</f>
        <v>0</v>
      </c>
      <c r="S22" s="118"/>
      <c r="T22" s="23"/>
      <c r="U22" s="23"/>
      <c r="V22" s="120">
        <f>SUM(V23:V23)</f>
        <v>0</v>
      </c>
      <c r="W22" s="118"/>
      <c r="X22" s="17"/>
      <c r="Y22" s="17"/>
      <c r="Z22" s="104">
        <f>SUM(Z23:Z23)</f>
        <v>0</v>
      </c>
      <c r="AA22" s="131"/>
      <c r="AB22" s="33"/>
      <c r="AC22" s="136">
        <f>J22+N22+R22+V22+Z22</f>
        <v>0</v>
      </c>
    </row>
    <row r="23" spans="1:29" s="9" customFormat="1" x14ac:dyDescent="0.2">
      <c r="A23" s="152"/>
      <c r="B23" s="152"/>
      <c r="C23" s="11"/>
      <c r="D23" s="11"/>
      <c r="E23" s="11"/>
      <c r="F23" s="152"/>
      <c r="G23" s="118"/>
      <c r="H23" s="156"/>
      <c r="I23" s="17"/>
      <c r="J23" s="102"/>
      <c r="K23" s="118"/>
      <c r="L23" s="28"/>
      <c r="M23" s="23"/>
      <c r="N23" s="115"/>
      <c r="O23" s="118"/>
      <c r="P23" s="17"/>
      <c r="Q23" s="17"/>
      <c r="R23" s="102"/>
      <c r="S23" s="118"/>
      <c r="T23" s="23"/>
      <c r="U23" s="23"/>
      <c r="V23" s="115"/>
      <c r="W23" s="118"/>
      <c r="X23" s="17"/>
      <c r="Y23" s="17"/>
      <c r="Z23" s="102"/>
      <c r="AA23" s="131"/>
      <c r="AB23" s="33"/>
      <c r="AC23" s="132"/>
    </row>
    <row r="24" spans="1:29" s="69" customFormat="1" x14ac:dyDescent="0.2">
      <c r="A24" s="87" t="s">
        <v>25</v>
      </c>
      <c r="B24" s="87"/>
      <c r="C24" s="63"/>
      <c r="D24" s="63"/>
      <c r="E24" s="63"/>
      <c r="F24" s="87"/>
      <c r="G24" s="119"/>
      <c r="H24" s="160"/>
      <c r="I24" s="64"/>
      <c r="J24" s="104">
        <f>SUM(J25:J25)</f>
        <v>0</v>
      </c>
      <c r="K24" s="119"/>
      <c r="L24" s="60"/>
      <c r="M24" s="60"/>
      <c r="N24" s="120">
        <f>SUM(N25:N25)</f>
        <v>0</v>
      </c>
      <c r="O24" s="119"/>
      <c r="P24" s="57"/>
      <c r="Q24" s="57" t="s">
        <v>0</v>
      </c>
      <c r="R24" s="104">
        <f>SUM(R25:R25)</f>
        <v>0</v>
      </c>
      <c r="S24" s="119"/>
      <c r="T24" s="60"/>
      <c r="U24" s="60"/>
      <c r="V24" s="120">
        <f>SUM(V25:V25)</f>
        <v>0</v>
      </c>
      <c r="W24" s="119"/>
      <c r="X24" s="57"/>
      <c r="Y24" s="57"/>
      <c r="Z24" s="104">
        <f>SUM(Z25:Z25)</f>
        <v>0</v>
      </c>
      <c r="AA24" s="135"/>
      <c r="AB24" s="65"/>
      <c r="AC24" s="136">
        <f>J24+N24+R24+V24+Z24</f>
        <v>0</v>
      </c>
    </row>
    <row r="25" spans="1:29" s="9" customFormat="1" x14ac:dyDescent="0.2">
      <c r="A25" s="19"/>
      <c r="B25" s="19"/>
      <c r="C25" s="75"/>
      <c r="D25" s="75"/>
      <c r="E25" s="75"/>
      <c r="F25" s="19"/>
      <c r="G25" s="118"/>
      <c r="H25" s="162"/>
      <c r="I25" s="76"/>
      <c r="J25" s="102"/>
      <c r="K25" s="118"/>
      <c r="L25" s="23"/>
      <c r="M25" s="23"/>
      <c r="N25" s="115"/>
      <c r="O25" s="118"/>
      <c r="P25" s="17"/>
      <c r="Q25" s="17"/>
      <c r="R25" s="102"/>
      <c r="S25" s="118"/>
      <c r="T25" s="23"/>
      <c r="U25" s="23"/>
      <c r="V25" s="115"/>
      <c r="W25" s="118"/>
      <c r="X25" s="17"/>
      <c r="Y25" s="17"/>
      <c r="Z25" s="102"/>
      <c r="AA25" s="131"/>
      <c r="AB25" s="32"/>
      <c r="AC25" s="132"/>
    </row>
    <row r="26" spans="1:29" s="69" customFormat="1" x14ac:dyDescent="0.2">
      <c r="A26" s="78" t="s">
        <v>16</v>
      </c>
      <c r="B26" s="78"/>
      <c r="C26" s="67"/>
      <c r="D26" s="67"/>
      <c r="E26" s="68"/>
      <c r="F26" s="151"/>
      <c r="G26" s="119"/>
      <c r="H26" s="163"/>
      <c r="I26" s="57"/>
      <c r="J26" s="104">
        <f>SUM(J27:J27)</f>
        <v>0</v>
      </c>
      <c r="K26" s="119"/>
      <c r="L26" s="60"/>
      <c r="M26" s="60"/>
      <c r="N26" s="120">
        <f>SUM(N27:N27)</f>
        <v>0</v>
      </c>
      <c r="O26" s="119"/>
      <c r="P26" s="57"/>
      <c r="Q26" s="57"/>
      <c r="R26" s="104">
        <f>SUM(R27:R27)</f>
        <v>0</v>
      </c>
      <c r="S26" s="119"/>
      <c r="T26" s="60"/>
      <c r="U26" s="60"/>
      <c r="V26" s="120">
        <f>SUM(V27:V27)</f>
        <v>0</v>
      </c>
      <c r="W26" s="119"/>
      <c r="X26" s="57"/>
      <c r="Y26" s="57"/>
      <c r="Z26" s="104">
        <f>SUM(Z27:Z27)</f>
        <v>0</v>
      </c>
      <c r="AA26" s="137"/>
      <c r="AB26" s="89"/>
      <c r="AC26" s="136">
        <f t="shared" ref="AC26:AC31" si="25">J26+N26+R26+V26+Z26</f>
        <v>0</v>
      </c>
    </row>
    <row r="27" spans="1:29" s="9" customFormat="1" x14ac:dyDescent="0.2">
      <c r="A27" s="3"/>
      <c r="B27" s="3"/>
      <c r="C27" s="10"/>
      <c r="D27" s="10"/>
      <c r="E27" s="11"/>
      <c r="F27" s="152"/>
      <c r="G27" s="118"/>
      <c r="H27" s="156"/>
      <c r="I27" s="17"/>
      <c r="J27" s="102"/>
      <c r="K27" s="118"/>
      <c r="L27" s="23"/>
      <c r="M27" s="23"/>
      <c r="N27" s="115"/>
      <c r="O27" s="118"/>
      <c r="P27" s="17"/>
      <c r="Q27" s="17"/>
      <c r="R27" s="102"/>
      <c r="S27" s="118"/>
      <c r="T27" s="23"/>
      <c r="U27" s="23"/>
      <c r="V27" s="115"/>
      <c r="W27" s="118"/>
      <c r="X27" s="17"/>
      <c r="Y27" s="17"/>
      <c r="Z27" s="102"/>
      <c r="AA27" s="138"/>
      <c r="AB27" s="33"/>
      <c r="AC27" s="132"/>
    </row>
    <row r="28" spans="1:29" s="69" customFormat="1" x14ac:dyDescent="0.2">
      <c r="A28" s="78" t="s">
        <v>17</v>
      </c>
      <c r="B28" s="78"/>
      <c r="C28" s="67"/>
      <c r="D28" s="67"/>
      <c r="E28" s="68"/>
      <c r="F28" s="151"/>
      <c r="G28" s="119"/>
      <c r="H28" s="163"/>
      <c r="I28" s="57"/>
      <c r="J28" s="104">
        <f>SUM(J29:J30)</f>
        <v>0</v>
      </c>
      <c r="K28" s="119"/>
      <c r="L28" s="60" t="s">
        <v>0</v>
      </c>
      <c r="M28" s="60"/>
      <c r="N28" s="120">
        <f>SUM(N29:N30)</f>
        <v>0</v>
      </c>
      <c r="O28" s="119"/>
      <c r="P28" s="57" t="s">
        <v>0</v>
      </c>
      <c r="Q28" s="57"/>
      <c r="R28" s="104">
        <f>SUM(R29:R30)</f>
        <v>0</v>
      </c>
      <c r="S28" s="119"/>
      <c r="T28" s="59"/>
      <c r="U28" s="59"/>
      <c r="V28" s="120">
        <f>SUM(V29:V30)</f>
        <v>0</v>
      </c>
      <c r="W28" s="119"/>
      <c r="X28" s="57"/>
      <c r="Y28" s="57" t="s">
        <v>0</v>
      </c>
      <c r="Z28" s="104">
        <f>SUM(Z29:Z30)</f>
        <v>0</v>
      </c>
      <c r="AA28" s="180"/>
      <c r="AB28" s="61"/>
      <c r="AC28" s="136">
        <f t="shared" si="25"/>
        <v>0</v>
      </c>
    </row>
    <row r="29" spans="1:29" s="9" customFormat="1" x14ac:dyDescent="0.2">
      <c r="A29" s="3"/>
      <c r="B29" s="3"/>
      <c r="C29" s="10"/>
      <c r="D29" s="10"/>
      <c r="E29" s="11"/>
      <c r="F29" s="152"/>
      <c r="G29" s="118"/>
      <c r="H29" s="156"/>
      <c r="I29" s="164"/>
      <c r="J29" s="102"/>
      <c r="K29" s="118"/>
      <c r="L29" s="23"/>
      <c r="M29" s="23"/>
      <c r="N29" s="115"/>
      <c r="O29" s="118"/>
      <c r="P29" s="17"/>
      <c r="Q29" s="17"/>
      <c r="R29" s="102"/>
      <c r="S29" s="118"/>
      <c r="T29" s="127"/>
      <c r="U29" s="23"/>
      <c r="V29" s="115"/>
      <c r="W29" s="118"/>
      <c r="X29" s="17"/>
      <c r="Y29" s="17"/>
      <c r="Z29" s="102"/>
      <c r="AA29" s="138"/>
      <c r="AB29" s="33"/>
      <c r="AC29" s="132">
        <f t="shared" si="25"/>
        <v>0</v>
      </c>
    </row>
    <row r="30" spans="1:29" s="9" customFormat="1" x14ac:dyDescent="0.2">
      <c r="A30" s="7"/>
      <c r="B30" s="7"/>
      <c r="C30" s="10"/>
      <c r="D30" s="10"/>
      <c r="E30" s="11"/>
      <c r="F30" s="152"/>
      <c r="G30" s="118"/>
      <c r="H30" s="156"/>
      <c r="I30" s="17"/>
      <c r="J30" s="102"/>
      <c r="K30" s="118"/>
      <c r="L30" s="23"/>
      <c r="M30" s="23"/>
      <c r="N30" s="115"/>
      <c r="O30" s="118"/>
      <c r="P30" s="17"/>
      <c r="Q30" s="17"/>
      <c r="R30" s="102"/>
      <c r="S30" s="118"/>
      <c r="T30" s="23"/>
      <c r="U30" s="23"/>
      <c r="V30" s="115"/>
      <c r="W30" s="118"/>
      <c r="X30" s="17"/>
      <c r="Y30" s="17"/>
      <c r="Z30" s="102"/>
      <c r="AA30" s="138"/>
      <c r="AB30" s="33"/>
      <c r="AC30" s="132"/>
    </row>
    <row r="31" spans="1:29" s="69" customFormat="1" x14ac:dyDescent="0.2">
      <c r="A31" s="78" t="s">
        <v>18</v>
      </c>
      <c r="B31" s="78"/>
      <c r="C31" s="72" t="s">
        <v>0</v>
      </c>
      <c r="D31" s="72"/>
      <c r="E31" s="78"/>
      <c r="F31" s="149"/>
      <c r="G31" s="119"/>
      <c r="H31" s="163"/>
      <c r="I31" s="57"/>
      <c r="J31" s="104">
        <f>SUM(J32:J32)</f>
        <v>0</v>
      </c>
      <c r="K31" s="119"/>
      <c r="L31" s="60"/>
      <c r="M31" s="60"/>
      <c r="N31" s="120">
        <f>SUM(N32:N32)</f>
        <v>0</v>
      </c>
      <c r="O31" s="119"/>
      <c r="P31" s="57"/>
      <c r="Q31" s="57"/>
      <c r="R31" s="104">
        <f>SUM(R32:R32)</f>
        <v>0</v>
      </c>
      <c r="S31" s="119"/>
      <c r="T31" s="60"/>
      <c r="U31" s="60"/>
      <c r="V31" s="120">
        <f>SUM(V32:V32)</f>
        <v>0</v>
      </c>
      <c r="W31" s="119"/>
      <c r="X31" s="57"/>
      <c r="Y31" s="57"/>
      <c r="Z31" s="104">
        <f>SUM(Z32:Z32)</f>
        <v>0</v>
      </c>
      <c r="AA31" s="137"/>
      <c r="AB31" s="89"/>
      <c r="AC31" s="136">
        <f t="shared" si="25"/>
        <v>0</v>
      </c>
    </row>
    <row r="32" spans="1:29" s="9" customFormat="1" x14ac:dyDescent="0.2">
      <c r="A32" s="3"/>
      <c r="B32" s="3"/>
      <c r="C32" s="6"/>
      <c r="D32" s="6"/>
      <c r="E32" s="3"/>
      <c r="F32" s="150"/>
      <c r="G32" s="118"/>
      <c r="H32" s="156"/>
      <c r="I32" s="17"/>
      <c r="J32" s="102"/>
      <c r="K32" s="118"/>
      <c r="L32" s="23"/>
      <c r="M32" s="23"/>
      <c r="N32" s="115"/>
      <c r="O32" s="118"/>
      <c r="P32" s="17"/>
      <c r="Q32" s="17"/>
      <c r="R32" s="102"/>
      <c r="S32" s="118"/>
      <c r="T32" s="23"/>
      <c r="U32" s="23"/>
      <c r="V32" s="115"/>
      <c r="W32" s="118"/>
      <c r="X32" s="17"/>
      <c r="Y32" s="17"/>
      <c r="Z32" s="102"/>
      <c r="AA32" s="138"/>
      <c r="AB32" s="33"/>
      <c r="AC32" s="132"/>
    </row>
    <row r="33" spans="1:29" s="69" customFormat="1" x14ac:dyDescent="0.2">
      <c r="A33" s="78" t="s">
        <v>19</v>
      </c>
      <c r="B33" s="78"/>
      <c r="C33" s="72" t="s">
        <v>0</v>
      </c>
      <c r="D33" s="72"/>
      <c r="E33" s="72"/>
      <c r="F33" s="184"/>
      <c r="G33" s="119"/>
      <c r="H33" s="179"/>
      <c r="I33" s="56"/>
      <c r="J33" s="104">
        <f>J34+J35</f>
        <v>0</v>
      </c>
      <c r="K33" s="119"/>
      <c r="L33" s="60"/>
      <c r="M33" s="60"/>
      <c r="N33" s="120">
        <f>N34+N35</f>
        <v>0</v>
      </c>
      <c r="O33" s="119"/>
      <c r="P33" s="57"/>
      <c r="Q33" s="57"/>
      <c r="R33" s="104">
        <f>R34+R35</f>
        <v>0</v>
      </c>
      <c r="S33" s="119"/>
      <c r="T33" s="59"/>
      <c r="U33" s="59"/>
      <c r="V33" s="120">
        <f>V34+V35</f>
        <v>0</v>
      </c>
      <c r="W33" s="119"/>
      <c r="X33" s="56"/>
      <c r="Y33" s="56"/>
      <c r="Z33" s="104">
        <f>Z34+Z35</f>
        <v>0</v>
      </c>
      <c r="AA33" s="180"/>
      <c r="AB33" s="61"/>
      <c r="AC33" s="136">
        <f>J33+N33+R33+V33+Z33</f>
        <v>0</v>
      </c>
    </row>
    <row r="34" spans="1:29" x14ac:dyDescent="0.2">
      <c r="A34" s="3" t="s">
        <v>20</v>
      </c>
      <c r="B34" s="3"/>
      <c r="C34" s="6"/>
      <c r="D34" s="6"/>
      <c r="E34" s="3"/>
      <c r="F34" s="150"/>
      <c r="G34" s="118"/>
      <c r="H34" s="156"/>
      <c r="I34" s="17"/>
      <c r="J34" s="102">
        <v>0</v>
      </c>
      <c r="K34" s="118"/>
      <c r="L34" s="23"/>
      <c r="M34" s="23"/>
      <c r="N34" s="115">
        <v>0</v>
      </c>
      <c r="O34" s="118"/>
      <c r="P34" s="17"/>
      <c r="Q34" s="17"/>
      <c r="R34" s="102">
        <v>0</v>
      </c>
      <c r="S34" s="118"/>
      <c r="T34" s="23"/>
      <c r="U34" s="23"/>
      <c r="V34" s="115">
        <v>0</v>
      </c>
      <c r="W34" s="118"/>
      <c r="X34" s="17"/>
      <c r="Y34" s="17"/>
      <c r="Z34" s="102">
        <v>0</v>
      </c>
      <c r="AA34" s="138"/>
      <c r="AB34" s="33"/>
      <c r="AC34" s="132">
        <f>J34+N34+R34+V34+Z34</f>
        <v>0</v>
      </c>
    </row>
    <row r="35" spans="1:29" x14ac:dyDescent="0.2">
      <c r="A35" s="3" t="s">
        <v>21</v>
      </c>
      <c r="B35" s="3"/>
      <c r="C35" s="6"/>
      <c r="D35" s="6"/>
      <c r="E35" s="3"/>
      <c r="F35" s="150"/>
      <c r="G35" s="118"/>
      <c r="H35" s="156"/>
      <c r="I35" s="17"/>
      <c r="J35" s="102">
        <v>0</v>
      </c>
      <c r="K35" s="118"/>
      <c r="L35" s="23"/>
      <c r="M35" s="23"/>
      <c r="N35" s="115">
        <v>0</v>
      </c>
      <c r="O35" s="118"/>
      <c r="P35" s="17"/>
      <c r="Q35" s="17"/>
      <c r="R35" s="102">
        <v>0</v>
      </c>
      <c r="S35" s="118"/>
      <c r="T35" s="23"/>
      <c r="U35" s="23"/>
      <c r="V35" s="115">
        <v>0</v>
      </c>
      <c r="W35" s="118"/>
      <c r="X35" s="17"/>
      <c r="Y35" s="17"/>
      <c r="Z35" s="102">
        <v>0</v>
      </c>
      <c r="AA35" s="138"/>
      <c r="AB35" s="33"/>
      <c r="AC35" s="132">
        <f>J35+N35+R35+V35+Z35</f>
        <v>0</v>
      </c>
    </row>
    <row r="36" spans="1:29" x14ac:dyDescent="0.2">
      <c r="A36" s="5"/>
      <c r="B36" s="5"/>
      <c r="C36" s="6"/>
      <c r="D36" s="6"/>
      <c r="E36" s="3"/>
      <c r="F36" s="150"/>
      <c r="G36" s="118"/>
      <c r="H36" s="156"/>
      <c r="I36" s="17"/>
      <c r="J36" s="102"/>
      <c r="K36" s="118"/>
      <c r="L36" s="23"/>
      <c r="M36" s="23"/>
      <c r="N36" s="115"/>
      <c r="O36" s="118"/>
      <c r="P36" s="17"/>
      <c r="Q36" s="17"/>
      <c r="R36" s="102"/>
      <c r="S36" s="118"/>
      <c r="T36" s="23"/>
      <c r="U36" s="23"/>
      <c r="V36" s="115"/>
      <c r="W36" s="118"/>
      <c r="X36" s="17"/>
      <c r="Y36" s="17"/>
      <c r="Z36" s="102"/>
      <c r="AA36" s="138"/>
      <c r="AB36" s="33"/>
      <c r="AC36" s="139"/>
    </row>
    <row r="37" spans="1:29" s="197" customFormat="1" ht="17.25" customHeight="1" x14ac:dyDescent="0.2">
      <c r="A37" s="93" t="s">
        <v>22</v>
      </c>
      <c r="B37" s="93"/>
      <c r="C37" s="92"/>
      <c r="D37" s="92"/>
      <c r="E37" s="93"/>
      <c r="F37" s="153"/>
      <c r="G37" s="196"/>
      <c r="H37" s="166"/>
      <c r="I37" s="92"/>
      <c r="J37" s="106">
        <f>SUM(J13+J24+J15+J19+J17+J26+J28+J31+J33)</f>
        <v>0</v>
      </c>
      <c r="K37" s="196"/>
      <c r="L37" s="92"/>
      <c r="M37" s="92"/>
      <c r="N37" s="124">
        <f>SUM(N13+N24+N15+N19+N17+N26+N28+N31+N33)</f>
        <v>0</v>
      </c>
      <c r="O37" s="196"/>
      <c r="P37" s="92" t="s">
        <v>0</v>
      </c>
      <c r="Q37" s="92" t="s">
        <v>0</v>
      </c>
      <c r="R37" s="106">
        <f>SUM(R13+R24+R15+R19+R17+R26+R28+R31+R33)</f>
        <v>0</v>
      </c>
      <c r="S37" s="196"/>
      <c r="T37" s="92" t="s">
        <v>0</v>
      </c>
      <c r="U37" s="92" t="s">
        <v>0</v>
      </c>
      <c r="V37" s="124">
        <f>SUM(V13+V24+V15+V19+V17+V26+V28+V31+V33)</f>
        <v>0</v>
      </c>
      <c r="W37" s="196"/>
      <c r="X37" s="92" t="s">
        <v>0</v>
      </c>
      <c r="Y37" s="92" t="s">
        <v>0</v>
      </c>
      <c r="Z37" s="106">
        <f>SUM(Z13+Z24+Z15+Z19+Z17+Z26+Z28+Z31+Z33)</f>
        <v>0</v>
      </c>
      <c r="AA37" s="140"/>
      <c r="AB37" s="93"/>
      <c r="AC37" s="124">
        <f>SUM(J37+N37+R37+V37+Z37)</f>
        <v>0</v>
      </c>
    </row>
    <row r="38" spans="1:29" s="69" customFormat="1" x14ac:dyDescent="0.2">
      <c r="A38" s="68" t="s">
        <v>34</v>
      </c>
      <c r="B38" s="68"/>
      <c r="C38" s="62"/>
      <c r="D38" s="62"/>
      <c r="E38" s="68"/>
      <c r="F38" s="151"/>
      <c r="G38" s="181"/>
      <c r="H38" s="163"/>
      <c r="I38" s="57"/>
      <c r="J38" s="104">
        <f>J37-J15-J26-J31-J33</f>
        <v>0</v>
      </c>
      <c r="K38" s="181"/>
      <c r="L38" s="60"/>
      <c r="M38" s="60"/>
      <c r="N38" s="120">
        <f>N37-N15-N26-N31-N33</f>
        <v>0</v>
      </c>
      <c r="O38" s="181"/>
      <c r="P38" s="57"/>
      <c r="Q38" s="57"/>
      <c r="R38" s="104">
        <f>R37-R15-R26-R31-R33</f>
        <v>0</v>
      </c>
      <c r="S38" s="181"/>
      <c r="T38" s="60"/>
      <c r="U38" s="60"/>
      <c r="V38" s="120">
        <f>V37-V15-V26-V31-V33</f>
        <v>0</v>
      </c>
      <c r="W38" s="181"/>
      <c r="X38" s="57"/>
      <c r="Y38" s="57"/>
      <c r="Z38" s="104">
        <f>Z37-Z15-Z26-Z31-Z33</f>
        <v>0</v>
      </c>
      <c r="AA38" s="137"/>
      <c r="AB38" s="89"/>
      <c r="AC38" s="136">
        <f>SUM(J38:Z38)</f>
        <v>0</v>
      </c>
    </row>
    <row r="39" spans="1:29" s="69" customFormat="1" ht="15.75" thickBot="1" x14ac:dyDescent="0.25">
      <c r="A39" s="68" t="s">
        <v>23</v>
      </c>
      <c r="B39" s="218">
        <v>0.5</v>
      </c>
      <c r="D39" s="96"/>
      <c r="E39" s="68"/>
      <c r="F39" s="151"/>
      <c r="G39" s="329"/>
      <c r="H39" s="167"/>
      <c r="I39" s="168"/>
      <c r="J39" s="182">
        <f>J38*B39</f>
        <v>0</v>
      </c>
      <c r="K39" s="329"/>
      <c r="L39" s="125"/>
      <c r="M39" s="125"/>
      <c r="N39" s="126">
        <f>ROUND((N38*$B$39),0)</f>
        <v>0</v>
      </c>
      <c r="O39" s="329"/>
      <c r="P39" s="168" t="s">
        <v>14</v>
      </c>
      <c r="Q39" s="168" t="s">
        <v>0</v>
      </c>
      <c r="R39" s="182">
        <f>R38*J39</f>
        <v>0</v>
      </c>
      <c r="S39" s="329"/>
      <c r="T39" s="125" t="s">
        <v>14</v>
      </c>
      <c r="U39" s="125" t="s">
        <v>0</v>
      </c>
      <c r="V39" s="126">
        <f>ROUND((V38*$B$39),0)</f>
        <v>0</v>
      </c>
      <c r="W39" s="329"/>
      <c r="X39" s="168" t="s">
        <v>14</v>
      </c>
      <c r="Y39" s="168" t="s">
        <v>0</v>
      </c>
      <c r="Z39" s="182">
        <f>Z38*R39</f>
        <v>0</v>
      </c>
      <c r="AA39" s="141"/>
      <c r="AB39" s="142"/>
      <c r="AC39" s="143">
        <f>SUM(J39:Z39)</f>
        <v>0</v>
      </c>
    </row>
    <row r="40" spans="1:29" s="197" customFormat="1" ht="15" thickBot="1" x14ac:dyDescent="0.25">
      <c r="A40" s="294" t="s">
        <v>24</v>
      </c>
      <c r="B40" s="294"/>
      <c r="C40" s="295"/>
      <c r="D40" s="295"/>
      <c r="E40" s="294"/>
      <c r="F40" s="296"/>
      <c r="G40" s="327"/>
      <c r="H40" s="325"/>
      <c r="I40" s="97"/>
      <c r="J40" s="323">
        <f>J37+J39</f>
        <v>0</v>
      </c>
      <c r="K40" s="320"/>
      <c r="L40" s="98"/>
      <c r="M40" s="98"/>
      <c r="N40" s="324">
        <f>N37+N39</f>
        <v>0</v>
      </c>
      <c r="O40" s="320"/>
      <c r="P40" s="97"/>
      <c r="Q40" s="97"/>
      <c r="R40" s="323">
        <f>R37+R39</f>
        <v>0</v>
      </c>
      <c r="S40" s="320"/>
      <c r="T40" s="98"/>
      <c r="U40" s="98"/>
      <c r="V40" s="324">
        <f>V37+V39</f>
        <v>0</v>
      </c>
      <c r="W40" s="320"/>
      <c r="X40" s="97"/>
      <c r="Y40" s="97"/>
      <c r="Z40" s="323">
        <f>Z37+Z39</f>
        <v>0</v>
      </c>
      <c r="AA40" s="322"/>
      <c r="AB40" s="99"/>
      <c r="AC40" s="100">
        <f>SUM(J40:Z40)</f>
        <v>0</v>
      </c>
    </row>
    <row r="41" spans="1:29" ht="13.5" thickTop="1" x14ac:dyDescent="0.2"/>
    <row r="42" spans="1:29" x14ac:dyDescent="0.2">
      <c r="A42" s="26"/>
      <c r="B42" s="26"/>
    </row>
  </sheetData>
  <mergeCells count="6">
    <mergeCell ref="G5:J5"/>
    <mergeCell ref="AA5:AC5"/>
    <mergeCell ref="K5:N5"/>
    <mergeCell ref="O5:R5"/>
    <mergeCell ref="S5:V5"/>
    <mergeCell ref="W5:Z5"/>
  </mergeCells>
  <pageMargins left="0.7" right="0.7" top="0.75" bottom="0.75" header="0.3" footer="0.3"/>
  <pageSetup scale="44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75" x14ac:dyDescent="0.2"/>
  <cols>
    <col min="1" max="1" width="21.42578125" customWidth="1"/>
    <col min="2" max="2" width="8.140625" customWidth="1"/>
    <col min="3" max="3" width="9.140625" customWidth="1"/>
    <col min="6" max="6" width="7.85546875" bestFit="1" customWidth="1"/>
  </cols>
  <sheetData>
    <row r="1" spans="1:29" s="185" customFormat="1" ht="15.75" customHeight="1" x14ac:dyDescent="0.25">
      <c r="A1" s="319" t="s">
        <v>51</v>
      </c>
      <c r="B1" s="284"/>
    </row>
    <row r="2" spans="1:29" x14ac:dyDescent="0.2">
      <c r="A2" s="2" t="s">
        <v>30</v>
      </c>
      <c r="B2" s="2"/>
      <c r="F2" t="s">
        <v>0</v>
      </c>
      <c r="H2" s="15" t="s">
        <v>0</v>
      </c>
      <c r="I2" s="15" t="s">
        <v>0</v>
      </c>
      <c r="J2" s="15" t="s">
        <v>0</v>
      </c>
      <c r="K2" s="15"/>
      <c r="L2" s="15"/>
      <c r="M2" s="15"/>
      <c r="N2" s="12" t="s">
        <v>0</v>
      </c>
      <c r="O2" s="12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 spans="1:29" ht="15" x14ac:dyDescent="0.25">
      <c r="A3" s="22"/>
      <c r="B3" s="22"/>
      <c r="C3" s="22"/>
      <c r="D3" s="22"/>
      <c r="G3" t="s">
        <v>1</v>
      </c>
      <c r="H3" s="16">
        <v>1.02</v>
      </c>
      <c r="I3" s="15"/>
      <c r="J3" s="15"/>
      <c r="K3" s="15"/>
      <c r="L3" s="15"/>
      <c r="M3" s="15"/>
      <c r="N3" s="12"/>
      <c r="O3" s="12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1:29" ht="13.5" thickBot="1" x14ac:dyDescent="0.25">
      <c r="A4" s="14"/>
      <c r="B4" s="14"/>
      <c r="H4" s="15"/>
      <c r="I4" s="15"/>
      <c r="J4" s="15"/>
      <c r="K4" s="193" t="s">
        <v>49</v>
      </c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29" ht="13.5" thickBot="1" x14ac:dyDescent="0.25">
      <c r="A5" s="289" t="s">
        <v>0</v>
      </c>
      <c r="B5" s="289"/>
      <c r="C5" s="290"/>
      <c r="D5" s="290"/>
      <c r="E5" s="290"/>
      <c r="F5" s="326"/>
      <c r="G5" s="332" t="s">
        <v>28</v>
      </c>
      <c r="H5" s="333"/>
      <c r="I5" s="333"/>
      <c r="J5" s="334"/>
      <c r="K5" s="342" t="s">
        <v>2</v>
      </c>
      <c r="L5" s="338"/>
      <c r="M5" s="338"/>
      <c r="N5" s="343"/>
      <c r="O5" s="332" t="s">
        <v>3</v>
      </c>
      <c r="P5" s="339"/>
      <c r="Q5" s="339"/>
      <c r="R5" s="340"/>
      <c r="S5" s="342" t="s">
        <v>26</v>
      </c>
      <c r="T5" s="338"/>
      <c r="U5" s="338"/>
      <c r="V5" s="343"/>
      <c r="W5" s="332" t="s">
        <v>4</v>
      </c>
      <c r="X5" s="339"/>
      <c r="Y5" s="339"/>
      <c r="Z5" s="340"/>
      <c r="AA5" s="341" t="s">
        <v>5</v>
      </c>
      <c r="AB5" s="335"/>
      <c r="AC5" s="336"/>
    </row>
    <row r="6" spans="1:29" s="53" customFormat="1" ht="39" thickBot="1" x14ac:dyDescent="0.25">
      <c r="A6" s="316" t="s">
        <v>6</v>
      </c>
      <c r="B6" s="54" t="s">
        <v>56</v>
      </c>
      <c r="C6" s="39" t="s">
        <v>7</v>
      </c>
      <c r="D6" s="39" t="s">
        <v>29</v>
      </c>
      <c r="E6" s="40" t="s">
        <v>27</v>
      </c>
      <c r="F6" s="41" t="s">
        <v>8</v>
      </c>
      <c r="G6" s="309" t="s">
        <v>55</v>
      </c>
      <c r="H6" s="310" t="s">
        <v>9</v>
      </c>
      <c r="I6" s="310" t="s">
        <v>10</v>
      </c>
      <c r="J6" s="311" t="s">
        <v>11</v>
      </c>
      <c r="K6" s="45" t="s">
        <v>48</v>
      </c>
      <c r="L6" s="313" t="s">
        <v>9</v>
      </c>
      <c r="M6" s="313" t="s">
        <v>10</v>
      </c>
      <c r="N6" s="313" t="s">
        <v>11</v>
      </c>
      <c r="O6" s="309" t="s">
        <v>31</v>
      </c>
      <c r="P6" s="310" t="s">
        <v>9</v>
      </c>
      <c r="Q6" s="310" t="s">
        <v>10</v>
      </c>
      <c r="R6" s="311" t="s">
        <v>11</v>
      </c>
      <c r="S6" s="315" t="s">
        <v>32</v>
      </c>
      <c r="T6" s="313" t="s">
        <v>9</v>
      </c>
      <c r="U6" s="313" t="s">
        <v>10</v>
      </c>
      <c r="V6" s="48" t="s">
        <v>11</v>
      </c>
      <c r="W6" s="309" t="s">
        <v>33</v>
      </c>
      <c r="X6" s="310" t="s">
        <v>9</v>
      </c>
      <c r="Y6" s="310" t="s">
        <v>10</v>
      </c>
      <c r="Z6" s="311" t="s">
        <v>11</v>
      </c>
      <c r="AA6" s="314" t="s">
        <v>9</v>
      </c>
      <c r="AB6" s="312" t="s">
        <v>10</v>
      </c>
      <c r="AC6" s="317" t="s">
        <v>11</v>
      </c>
    </row>
    <row r="7" spans="1:29" x14ac:dyDescent="0.2">
      <c r="A7" s="34"/>
      <c r="B7" s="34"/>
      <c r="C7" s="35"/>
      <c r="D7" s="36">
        <f>C7*1.03</f>
        <v>0</v>
      </c>
      <c r="E7" s="37">
        <f t="shared" ref="E7:E12" si="0">G7*12</f>
        <v>0</v>
      </c>
      <c r="F7" s="171"/>
      <c r="G7" s="276">
        <v>0</v>
      </c>
      <c r="H7" s="154">
        <f t="shared" ref="H7:H12" si="1">ROUND(($D7*$G7),0)</f>
        <v>0</v>
      </c>
      <c r="I7" s="154">
        <f>H7*F7</f>
        <v>0</v>
      </c>
      <c r="J7" s="155">
        <f>SUM(H7:I7)</f>
        <v>0</v>
      </c>
      <c r="K7" s="188">
        <f t="shared" ref="K7:K12" si="2">G7</f>
        <v>0</v>
      </c>
      <c r="L7" s="23">
        <f t="shared" ref="L7:L12" si="3">D7*K7*$H$3</f>
        <v>0</v>
      </c>
      <c r="M7" s="23">
        <f>ROUND((L7*$F7),0)</f>
        <v>0</v>
      </c>
      <c r="N7" s="170">
        <f>SUM(L7:M7)</f>
        <v>0</v>
      </c>
      <c r="O7" s="190">
        <f>K7</f>
        <v>0</v>
      </c>
      <c r="P7" s="154">
        <f t="shared" ref="P7:P12" si="4">D7*O7*$H$3^2</f>
        <v>0</v>
      </c>
      <c r="Q7" s="154">
        <f>P7*F7</f>
        <v>0</v>
      </c>
      <c r="R7" s="155">
        <f>SUM(P7:Q7)</f>
        <v>0</v>
      </c>
      <c r="S7" s="189">
        <f>O7</f>
        <v>0</v>
      </c>
      <c r="T7" s="23">
        <f t="shared" ref="T7:T12" si="5">D7*S7*$H$3^3</f>
        <v>0</v>
      </c>
      <c r="U7" s="23">
        <f>ROUND((T7*$F7),0)</f>
        <v>0</v>
      </c>
      <c r="V7" s="170">
        <f>SUM(T7:U7)</f>
        <v>0</v>
      </c>
      <c r="W7" s="190">
        <f>S7</f>
        <v>0</v>
      </c>
      <c r="X7" s="154">
        <f t="shared" ref="X7:X12" si="6">D7*W7*$H$3^4</f>
        <v>0</v>
      </c>
      <c r="Y7" s="154">
        <f>ROUND((X7*$F7),0)</f>
        <v>0</v>
      </c>
      <c r="Z7" s="155">
        <f>SUM(X7:Y7)</f>
        <v>0</v>
      </c>
      <c r="AA7" s="128">
        <f t="shared" ref="AA7:AB12" si="7">SUM(H7+L7+P7+T7+X7)</f>
        <v>0</v>
      </c>
      <c r="AB7" s="129">
        <f t="shared" si="7"/>
        <v>0</v>
      </c>
      <c r="AC7" s="130">
        <f t="shared" ref="AC7:AC12" si="8">SUM(J7+N7+R7+V7+Z7)</f>
        <v>0</v>
      </c>
    </row>
    <row r="8" spans="1:29" x14ac:dyDescent="0.2">
      <c r="A8" s="3"/>
      <c r="B8" s="3"/>
      <c r="C8" s="21"/>
      <c r="D8" s="20">
        <f t="shared" ref="D8:D12" si="9">C8*1.03</f>
        <v>0</v>
      </c>
      <c r="E8" s="13">
        <f t="shared" si="0"/>
        <v>0</v>
      </c>
      <c r="F8" s="148"/>
      <c r="G8" s="277"/>
      <c r="H8" s="17">
        <f t="shared" si="1"/>
        <v>0</v>
      </c>
      <c r="I8" s="17">
        <f t="shared" ref="I8:I12" si="10">H8*F8</f>
        <v>0</v>
      </c>
      <c r="J8" s="157">
        <f>SUM(H8:I8)</f>
        <v>0</v>
      </c>
      <c r="K8" s="188">
        <f t="shared" si="2"/>
        <v>0</v>
      </c>
      <c r="L8" s="23">
        <f t="shared" si="3"/>
        <v>0</v>
      </c>
      <c r="M8" s="23">
        <f>ROUND((L8*$F8),0)</f>
        <v>0</v>
      </c>
      <c r="N8" s="170">
        <f>SUM(L8:M8)</f>
        <v>0</v>
      </c>
      <c r="O8" s="191">
        <f t="shared" ref="O8:O12" si="11">K8</f>
        <v>0</v>
      </c>
      <c r="P8" s="17">
        <f t="shared" si="4"/>
        <v>0</v>
      </c>
      <c r="Q8" s="17">
        <f>ROUND((P8*$F8),0)</f>
        <v>0</v>
      </c>
      <c r="R8" s="157">
        <f>SUM(P8:Q8)</f>
        <v>0</v>
      </c>
      <c r="S8" s="189">
        <f t="shared" ref="S8:S12" si="12">O8</f>
        <v>0</v>
      </c>
      <c r="T8" s="23">
        <f t="shared" si="5"/>
        <v>0</v>
      </c>
      <c r="U8" s="23">
        <f>ROUND((T8*$F8),0)</f>
        <v>0</v>
      </c>
      <c r="V8" s="170">
        <f>SUM(T8:U8)</f>
        <v>0</v>
      </c>
      <c r="W8" s="191">
        <f t="shared" ref="W8:W12" si="13">S8</f>
        <v>0</v>
      </c>
      <c r="X8" s="17">
        <f t="shared" si="6"/>
        <v>0</v>
      </c>
      <c r="Y8" s="17">
        <f>ROUND((X8*$F8),0)</f>
        <v>0</v>
      </c>
      <c r="Z8" s="157">
        <f>SUM(X8:Y8)</f>
        <v>0</v>
      </c>
      <c r="AA8" s="131">
        <f t="shared" si="7"/>
        <v>0</v>
      </c>
      <c r="AB8" s="32">
        <f t="shared" si="7"/>
        <v>0</v>
      </c>
      <c r="AC8" s="132">
        <f t="shared" si="8"/>
        <v>0</v>
      </c>
    </row>
    <row r="9" spans="1:29" x14ac:dyDescent="0.2">
      <c r="A9" s="3"/>
      <c r="B9" s="3"/>
      <c r="C9" s="21"/>
      <c r="D9" s="20">
        <f t="shared" si="9"/>
        <v>0</v>
      </c>
      <c r="E9" s="13">
        <f t="shared" si="0"/>
        <v>0</v>
      </c>
      <c r="F9" s="148"/>
      <c r="G9" s="277"/>
      <c r="H9" s="17">
        <f t="shared" si="1"/>
        <v>0</v>
      </c>
      <c r="I9" s="17">
        <f t="shared" si="10"/>
        <v>0</v>
      </c>
      <c r="J9" s="157">
        <f t="shared" ref="J9:J12" si="14">SUM(H9:I9)</f>
        <v>0</v>
      </c>
      <c r="K9" s="188">
        <f t="shared" si="2"/>
        <v>0</v>
      </c>
      <c r="L9" s="23">
        <f t="shared" si="3"/>
        <v>0</v>
      </c>
      <c r="M9" s="23">
        <f t="shared" ref="M9:M12" si="15">ROUND((L9*$F9),0)</f>
        <v>0</v>
      </c>
      <c r="N9" s="170">
        <f t="shared" ref="N9:N12" si="16">SUM(L9:M9)</f>
        <v>0</v>
      </c>
      <c r="O9" s="191">
        <f t="shared" si="11"/>
        <v>0</v>
      </c>
      <c r="P9" s="17">
        <f t="shared" si="4"/>
        <v>0</v>
      </c>
      <c r="Q9" s="17">
        <f t="shared" ref="Q9:Q12" si="17">ROUND((P9*$F9),0)</f>
        <v>0</v>
      </c>
      <c r="R9" s="157">
        <f t="shared" ref="R9:R12" si="18">SUM(P9:Q9)</f>
        <v>0</v>
      </c>
      <c r="S9" s="189">
        <f t="shared" si="12"/>
        <v>0</v>
      </c>
      <c r="T9" s="23">
        <f t="shared" si="5"/>
        <v>0</v>
      </c>
      <c r="U9" s="23">
        <f t="shared" ref="U9:U12" si="19">ROUND((T9*$F9),0)</f>
        <v>0</v>
      </c>
      <c r="V9" s="170">
        <f t="shared" ref="V9:V12" si="20">SUM(T9:U9)</f>
        <v>0</v>
      </c>
      <c r="W9" s="191">
        <f t="shared" si="13"/>
        <v>0</v>
      </c>
      <c r="X9" s="17">
        <f t="shared" si="6"/>
        <v>0</v>
      </c>
      <c r="Y9" s="17">
        <f t="shared" ref="Y9:Y12" si="21">ROUND((X9*$F9),0)</f>
        <v>0</v>
      </c>
      <c r="Z9" s="157">
        <f t="shared" ref="Z9:Z12" si="22">SUM(X9:Y9)</f>
        <v>0</v>
      </c>
      <c r="AA9" s="131">
        <f t="shared" si="7"/>
        <v>0</v>
      </c>
      <c r="AB9" s="32">
        <f t="shared" si="7"/>
        <v>0</v>
      </c>
      <c r="AC9" s="132">
        <f t="shared" si="8"/>
        <v>0</v>
      </c>
    </row>
    <row r="10" spans="1:29" x14ac:dyDescent="0.2">
      <c r="A10" s="4"/>
      <c r="B10" s="4"/>
      <c r="C10" s="25"/>
      <c r="D10" s="20">
        <f t="shared" si="9"/>
        <v>0</v>
      </c>
      <c r="E10" s="13">
        <f t="shared" si="0"/>
        <v>0</v>
      </c>
      <c r="F10" s="148"/>
      <c r="G10" s="278"/>
      <c r="H10" s="17">
        <f t="shared" si="1"/>
        <v>0</v>
      </c>
      <c r="I10" s="17">
        <f t="shared" si="10"/>
        <v>0</v>
      </c>
      <c r="J10" s="157">
        <f>SUM(H10:I10)</f>
        <v>0</v>
      </c>
      <c r="K10" s="188">
        <f t="shared" si="2"/>
        <v>0</v>
      </c>
      <c r="L10" s="23">
        <f t="shared" si="3"/>
        <v>0</v>
      </c>
      <c r="M10" s="23">
        <f>ROUND((L10*$F10),0)</f>
        <v>0</v>
      </c>
      <c r="N10" s="170">
        <f>SUM(L10:M10)</f>
        <v>0</v>
      </c>
      <c r="O10" s="191">
        <f t="shared" si="11"/>
        <v>0</v>
      </c>
      <c r="P10" s="17">
        <f t="shared" si="4"/>
        <v>0</v>
      </c>
      <c r="Q10" s="17">
        <f t="shared" si="17"/>
        <v>0</v>
      </c>
      <c r="R10" s="157">
        <f t="shared" si="18"/>
        <v>0</v>
      </c>
      <c r="S10" s="189">
        <f t="shared" si="12"/>
        <v>0</v>
      </c>
      <c r="T10" s="23">
        <f t="shared" si="5"/>
        <v>0</v>
      </c>
      <c r="U10" s="23">
        <f t="shared" si="19"/>
        <v>0</v>
      </c>
      <c r="V10" s="170">
        <f t="shared" si="20"/>
        <v>0</v>
      </c>
      <c r="W10" s="191">
        <f t="shared" si="13"/>
        <v>0</v>
      </c>
      <c r="X10" s="17">
        <f t="shared" si="6"/>
        <v>0</v>
      </c>
      <c r="Y10" s="17">
        <f t="shared" si="21"/>
        <v>0</v>
      </c>
      <c r="Z10" s="157">
        <f t="shared" si="22"/>
        <v>0</v>
      </c>
      <c r="AA10" s="131">
        <f t="shared" si="7"/>
        <v>0</v>
      </c>
      <c r="AB10" s="32">
        <f t="shared" si="7"/>
        <v>0</v>
      </c>
      <c r="AC10" s="132">
        <f t="shared" si="8"/>
        <v>0</v>
      </c>
    </row>
    <row r="11" spans="1:29" x14ac:dyDescent="0.2">
      <c r="A11" s="4"/>
      <c r="B11" s="4"/>
      <c r="C11" s="25"/>
      <c r="D11" s="20">
        <f t="shared" si="9"/>
        <v>0</v>
      </c>
      <c r="E11" s="13">
        <f t="shared" si="0"/>
        <v>0</v>
      </c>
      <c r="F11" s="148"/>
      <c r="G11" s="278"/>
      <c r="H11" s="17">
        <f t="shared" si="1"/>
        <v>0</v>
      </c>
      <c r="I11" s="17">
        <f t="shared" si="10"/>
        <v>0</v>
      </c>
      <c r="J11" s="157">
        <f t="shared" si="14"/>
        <v>0</v>
      </c>
      <c r="K11" s="188">
        <f t="shared" si="2"/>
        <v>0</v>
      </c>
      <c r="L11" s="23">
        <f t="shared" si="3"/>
        <v>0</v>
      </c>
      <c r="M11" s="23">
        <f t="shared" ref="M11" si="23">ROUND((L11*$F11),0)</f>
        <v>0</v>
      </c>
      <c r="N11" s="170">
        <f t="shared" si="16"/>
        <v>0</v>
      </c>
      <c r="O11" s="191">
        <f t="shared" si="11"/>
        <v>0</v>
      </c>
      <c r="P11" s="17">
        <f t="shared" si="4"/>
        <v>0</v>
      </c>
      <c r="Q11" s="17">
        <f t="shared" si="17"/>
        <v>0</v>
      </c>
      <c r="R11" s="157">
        <f t="shared" si="18"/>
        <v>0</v>
      </c>
      <c r="S11" s="189">
        <f t="shared" si="12"/>
        <v>0</v>
      </c>
      <c r="T11" s="23">
        <f t="shared" si="5"/>
        <v>0</v>
      </c>
      <c r="U11" s="23">
        <f t="shared" si="19"/>
        <v>0</v>
      </c>
      <c r="V11" s="170">
        <f t="shared" si="20"/>
        <v>0</v>
      </c>
      <c r="W11" s="191">
        <f t="shared" si="13"/>
        <v>0</v>
      </c>
      <c r="X11" s="17">
        <f t="shared" si="6"/>
        <v>0</v>
      </c>
      <c r="Y11" s="17">
        <f t="shared" si="21"/>
        <v>0</v>
      </c>
      <c r="Z11" s="157">
        <f t="shared" si="22"/>
        <v>0</v>
      </c>
      <c r="AA11" s="131">
        <f t="shared" si="7"/>
        <v>0</v>
      </c>
      <c r="AB11" s="32">
        <f t="shared" si="7"/>
        <v>0</v>
      </c>
      <c r="AC11" s="132">
        <f t="shared" si="8"/>
        <v>0</v>
      </c>
    </row>
    <row r="12" spans="1:29" ht="13.5" thickBot="1" x14ac:dyDescent="0.25">
      <c r="A12" s="3"/>
      <c r="B12" s="3"/>
      <c r="C12" s="21"/>
      <c r="D12" s="20">
        <f t="shared" si="9"/>
        <v>0</v>
      </c>
      <c r="E12" s="13">
        <f t="shared" si="0"/>
        <v>0</v>
      </c>
      <c r="F12" s="148"/>
      <c r="G12" s="279"/>
      <c r="H12" s="173">
        <f t="shared" si="1"/>
        <v>0</v>
      </c>
      <c r="I12" s="173">
        <f t="shared" si="10"/>
        <v>0</v>
      </c>
      <c r="J12" s="174">
        <f t="shared" si="14"/>
        <v>0</v>
      </c>
      <c r="K12" s="188">
        <f t="shared" si="2"/>
        <v>0</v>
      </c>
      <c r="L12" s="55">
        <f t="shared" si="3"/>
        <v>0</v>
      </c>
      <c r="M12" s="55">
        <f t="shared" si="15"/>
        <v>0</v>
      </c>
      <c r="N12" s="172">
        <f t="shared" si="16"/>
        <v>0</v>
      </c>
      <c r="O12" s="192">
        <f t="shared" si="11"/>
        <v>0</v>
      </c>
      <c r="P12" s="173">
        <f t="shared" si="4"/>
        <v>0</v>
      </c>
      <c r="Q12" s="173">
        <f t="shared" si="17"/>
        <v>0</v>
      </c>
      <c r="R12" s="174">
        <f t="shared" si="18"/>
        <v>0</v>
      </c>
      <c r="S12" s="189">
        <f t="shared" si="12"/>
        <v>0</v>
      </c>
      <c r="T12" s="55">
        <f t="shared" si="5"/>
        <v>0</v>
      </c>
      <c r="U12" s="55">
        <f t="shared" si="19"/>
        <v>0</v>
      </c>
      <c r="V12" s="172">
        <f t="shared" si="20"/>
        <v>0</v>
      </c>
      <c r="W12" s="192">
        <f t="shared" si="13"/>
        <v>0</v>
      </c>
      <c r="X12" s="173">
        <f t="shared" si="6"/>
        <v>0</v>
      </c>
      <c r="Y12" s="173">
        <f t="shared" si="21"/>
        <v>0</v>
      </c>
      <c r="Z12" s="174">
        <f t="shared" si="22"/>
        <v>0</v>
      </c>
      <c r="AA12" s="175">
        <f t="shared" si="7"/>
        <v>0</v>
      </c>
      <c r="AB12" s="176">
        <f t="shared" si="7"/>
        <v>0</v>
      </c>
      <c r="AC12" s="177">
        <f t="shared" si="8"/>
        <v>0</v>
      </c>
    </row>
    <row r="13" spans="1:29" s="69" customFormat="1" ht="13.5" thickBot="1" x14ac:dyDescent="0.25">
      <c r="A13" s="78" t="s">
        <v>12</v>
      </c>
      <c r="B13" s="78"/>
      <c r="C13" s="79" t="s">
        <v>0</v>
      </c>
      <c r="D13" s="79"/>
      <c r="E13" s="77">
        <f>SUM(E7:E7)</f>
        <v>0</v>
      </c>
      <c r="F13" s="183"/>
      <c r="G13" s="178"/>
      <c r="H13" s="158">
        <f>SUM(H7:H12)</f>
        <v>0</v>
      </c>
      <c r="I13" s="81">
        <f>SUM(I7:I12)</f>
        <v>0</v>
      </c>
      <c r="J13" s="103">
        <f>SUM(J7:J12)</f>
        <v>0</v>
      </c>
      <c r="K13" s="178"/>
      <c r="L13" s="83">
        <f>SUM(L7:L12)</f>
        <v>0</v>
      </c>
      <c r="M13" s="84">
        <f>SUM(M7:M12)</f>
        <v>0</v>
      </c>
      <c r="N13" s="117">
        <f>SUM(N7:N12)</f>
        <v>0</v>
      </c>
      <c r="O13" s="178"/>
      <c r="P13" s="81">
        <f>SUM(P7:P12)</f>
        <v>0</v>
      </c>
      <c r="Q13" s="81">
        <f>SUM(Q7:Q12)</f>
        <v>0</v>
      </c>
      <c r="R13" s="159">
        <f>SUM(R7:R12)</f>
        <v>0</v>
      </c>
      <c r="S13" s="178"/>
      <c r="T13" s="83">
        <f>D13*S13*1.09</f>
        <v>0</v>
      </c>
      <c r="U13" s="84">
        <f>SUM(U7:U12)</f>
        <v>0</v>
      </c>
      <c r="V13" s="117">
        <f>SUM(V7:V12)</f>
        <v>0</v>
      </c>
      <c r="W13" s="178"/>
      <c r="X13" s="81">
        <f>D13*W13*1.12</f>
        <v>0</v>
      </c>
      <c r="Y13" s="81">
        <f>SUM(Y7:Y12)</f>
        <v>0</v>
      </c>
      <c r="Z13" s="159">
        <f>SUM(Z7:Z12)</f>
        <v>0</v>
      </c>
      <c r="AA13" s="133">
        <f>SUM(AA7:AA12)</f>
        <v>0</v>
      </c>
      <c r="AB13" s="85">
        <f>SUM(AB7:AB12)</f>
        <v>0</v>
      </c>
      <c r="AC13" s="134">
        <f>SUM(AC7:AC12)</f>
        <v>0</v>
      </c>
    </row>
    <row r="14" spans="1:29" s="9" customFormat="1" ht="13.5" thickTop="1" x14ac:dyDescent="0.2">
      <c r="A14" s="3"/>
      <c r="B14" s="3"/>
      <c r="C14" s="6"/>
      <c r="D14" s="6"/>
      <c r="E14" s="13"/>
      <c r="F14" s="148"/>
      <c r="G14" s="118"/>
      <c r="H14" s="194"/>
      <c r="I14" s="71"/>
      <c r="J14" s="70"/>
      <c r="K14" s="118"/>
      <c r="L14" s="27"/>
      <c r="M14" s="27"/>
      <c r="N14" s="195"/>
      <c r="O14" s="118"/>
      <c r="P14" s="17"/>
      <c r="Q14" s="17"/>
      <c r="R14" s="157"/>
      <c r="S14" s="118"/>
      <c r="T14" s="23"/>
      <c r="U14" s="23"/>
      <c r="V14" s="115"/>
      <c r="W14" s="118"/>
      <c r="X14" s="17"/>
      <c r="Y14" s="17"/>
      <c r="Z14" s="157"/>
      <c r="AA14" s="131"/>
      <c r="AB14" s="32"/>
      <c r="AC14" s="132"/>
    </row>
    <row r="15" spans="1:29" s="69" customFormat="1" x14ac:dyDescent="0.2">
      <c r="A15" s="78" t="s">
        <v>13</v>
      </c>
      <c r="B15" s="78"/>
      <c r="C15" s="72"/>
      <c r="D15" s="72"/>
      <c r="E15" s="7"/>
      <c r="F15" s="184"/>
      <c r="G15" s="119"/>
      <c r="H15" s="179"/>
      <c r="I15" s="56"/>
      <c r="J15" s="104">
        <f>SUM(J16:J16)</f>
        <v>0</v>
      </c>
      <c r="K15" s="119"/>
      <c r="L15" s="58"/>
      <c r="M15" s="59"/>
      <c r="N15" s="120">
        <f>SUM(N16:N16)</f>
        <v>0</v>
      </c>
      <c r="O15" s="119"/>
      <c r="P15" s="57"/>
      <c r="Q15" s="57"/>
      <c r="R15" s="104">
        <f>SUM(R16:R16)</f>
        <v>0</v>
      </c>
      <c r="S15" s="119"/>
      <c r="T15" s="60"/>
      <c r="U15" s="60"/>
      <c r="V15" s="120">
        <f>SUM(V16:V16)</f>
        <v>0</v>
      </c>
      <c r="W15" s="119"/>
      <c r="X15" s="57"/>
      <c r="Y15" s="57"/>
      <c r="Z15" s="104">
        <f>SUM(Z16:Z16)</f>
        <v>0</v>
      </c>
      <c r="AA15" s="180"/>
      <c r="AB15" s="61"/>
      <c r="AC15" s="136">
        <f>J15+N15+R15+V15+Z15</f>
        <v>0</v>
      </c>
    </row>
    <row r="16" spans="1:29" s="9" customFormat="1" x14ac:dyDescent="0.2">
      <c r="A16" s="3"/>
      <c r="B16" s="3"/>
      <c r="C16" s="6"/>
      <c r="D16" s="6"/>
      <c r="E16" s="3"/>
      <c r="F16" s="150"/>
      <c r="G16" s="118"/>
      <c r="H16" s="156"/>
      <c r="I16" s="17"/>
      <c r="J16" s="102"/>
      <c r="K16" s="118"/>
      <c r="L16" s="28"/>
      <c r="M16" s="23"/>
      <c r="N16" s="115"/>
      <c r="O16" s="118"/>
      <c r="P16" s="17"/>
      <c r="Q16" s="17"/>
      <c r="R16" s="102"/>
      <c r="S16" s="118"/>
      <c r="T16" s="23"/>
      <c r="U16" s="23"/>
      <c r="V16" s="115"/>
      <c r="W16" s="118"/>
      <c r="X16" s="17"/>
      <c r="Y16" s="17"/>
      <c r="Z16" s="102"/>
      <c r="AA16" s="138"/>
      <c r="AB16" s="33"/>
      <c r="AC16" s="132"/>
    </row>
    <row r="17" spans="1:29" s="69" customFormat="1" x14ac:dyDescent="0.2">
      <c r="A17" s="78" t="s">
        <v>15</v>
      </c>
      <c r="B17" s="78"/>
      <c r="C17" s="67"/>
      <c r="D17" s="67"/>
      <c r="E17" s="68"/>
      <c r="F17" s="151"/>
      <c r="G17" s="119"/>
      <c r="H17" s="163"/>
      <c r="I17" s="57"/>
      <c r="J17" s="104">
        <f>SUM(J18:J18)</f>
        <v>0</v>
      </c>
      <c r="K17" s="119"/>
      <c r="L17" s="59"/>
      <c r="M17" s="59"/>
      <c r="N17" s="120">
        <f>SUM(N18:N18)</f>
        <v>0</v>
      </c>
      <c r="O17" s="119"/>
      <c r="P17" s="57" t="s">
        <v>0</v>
      </c>
      <c r="Q17" s="57" t="s">
        <v>0</v>
      </c>
      <c r="R17" s="104">
        <f>SUM(R18:R18)</f>
        <v>0</v>
      </c>
      <c r="S17" s="119"/>
      <c r="T17" s="60" t="s">
        <v>0</v>
      </c>
      <c r="U17" s="60" t="s">
        <v>0</v>
      </c>
      <c r="V17" s="120">
        <f>SUM(V18:V18)</f>
        <v>0</v>
      </c>
      <c r="W17" s="119"/>
      <c r="X17" s="57" t="s">
        <v>0</v>
      </c>
      <c r="Y17" s="57" t="s">
        <v>0</v>
      </c>
      <c r="Z17" s="104">
        <f>SUM(Z18:Z18)</f>
        <v>0</v>
      </c>
      <c r="AA17" s="137"/>
      <c r="AB17" s="89"/>
      <c r="AC17" s="136">
        <f>J17+N17+R17+V17+Z17</f>
        <v>0</v>
      </c>
    </row>
    <row r="18" spans="1:29" s="9" customFormat="1" x14ac:dyDescent="0.2">
      <c r="A18" s="11"/>
      <c r="B18" s="11"/>
      <c r="C18" s="10"/>
      <c r="D18" s="10"/>
      <c r="E18" s="11"/>
      <c r="F18" s="152"/>
      <c r="G18" s="118"/>
      <c r="H18" s="156"/>
      <c r="I18" s="17"/>
      <c r="J18" s="102"/>
      <c r="K18" s="118"/>
      <c r="L18" s="23"/>
      <c r="M18" s="23"/>
      <c r="N18" s="115"/>
      <c r="O18" s="118"/>
      <c r="P18" s="17"/>
      <c r="Q18" s="17"/>
      <c r="R18" s="102"/>
      <c r="S18" s="118"/>
      <c r="T18" s="23"/>
      <c r="U18" s="23"/>
      <c r="V18" s="115"/>
      <c r="W18" s="118"/>
      <c r="X18" s="17"/>
      <c r="Y18" s="17"/>
      <c r="Z18" s="102"/>
      <c r="AA18" s="138"/>
      <c r="AB18" s="33"/>
      <c r="AC18" s="132"/>
    </row>
    <row r="19" spans="1:29" s="69" customFormat="1" x14ac:dyDescent="0.2">
      <c r="A19" s="302" t="s">
        <v>57</v>
      </c>
      <c r="B19" s="78"/>
      <c r="C19" s="67"/>
      <c r="D19" s="67"/>
      <c r="E19" s="68"/>
      <c r="F19" s="151"/>
      <c r="G19" s="119"/>
      <c r="H19" s="163"/>
      <c r="I19" s="57"/>
      <c r="J19" s="104">
        <f>SUM(J20:J21)</f>
        <v>0</v>
      </c>
      <c r="K19" s="119"/>
      <c r="L19" s="58"/>
      <c r="M19" s="59"/>
      <c r="N19" s="120">
        <f>SUM(N20:N21)</f>
        <v>0</v>
      </c>
      <c r="O19" s="119"/>
      <c r="P19" s="57"/>
      <c r="Q19" s="57"/>
      <c r="R19" s="104">
        <f>SUM(R20:R21)</f>
        <v>0</v>
      </c>
      <c r="S19" s="119"/>
      <c r="T19" s="60"/>
      <c r="U19" s="60" t="s">
        <v>0</v>
      </c>
      <c r="V19" s="120">
        <f>SUM(V20:V21)</f>
        <v>0</v>
      </c>
      <c r="W19" s="119"/>
      <c r="X19" s="57"/>
      <c r="Y19" s="57"/>
      <c r="Z19" s="104">
        <f>SUM(Z20:Z21)</f>
        <v>0</v>
      </c>
      <c r="AA19" s="135" t="s">
        <v>0</v>
      </c>
      <c r="AB19" s="89"/>
      <c r="AC19" s="136">
        <f>J19+N19+R19+V19+Z19</f>
        <v>0</v>
      </c>
    </row>
    <row r="20" spans="1:29" s="9" customFormat="1" x14ac:dyDescent="0.2">
      <c r="A20" s="3"/>
      <c r="B20" s="3"/>
      <c r="C20" s="10"/>
      <c r="D20" s="10"/>
      <c r="E20" s="11"/>
      <c r="F20" s="152"/>
      <c r="G20" s="118"/>
      <c r="H20" s="156"/>
      <c r="I20" s="17"/>
      <c r="J20" s="102"/>
      <c r="K20" s="118"/>
      <c r="L20" s="28"/>
      <c r="M20" s="23"/>
      <c r="N20" s="115"/>
      <c r="O20" s="118"/>
      <c r="P20" s="17"/>
      <c r="Q20" s="17"/>
      <c r="R20" s="102"/>
      <c r="S20" s="118"/>
      <c r="T20" s="23"/>
      <c r="U20" s="23"/>
      <c r="V20" s="115"/>
      <c r="W20" s="118"/>
      <c r="X20" s="17"/>
      <c r="Y20" s="17"/>
      <c r="Z20" s="102"/>
      <c r="AA20" s="131"/>
      <c r="AB20" s="33"/>
      <c r="AC20" s="132">
        <f t="shared" ref="AC20" si="24">J20+N20+R20+V20+Z20</f>
        <v>0</v>
      </c>
    </row>
    <row r="21" spans="1:29" s="9" customFormat="1" x14ac:dyDescent="0.2">
      <c r="A21" s="11"/>
      <c r="B21" s="11"/>
      <c r="C21" s="11"/>
      <c r="D21" s="11"/>
      <c r="E21" s="11"/>
      <c r="F21" s="152"/>
      <c r="G21" s="118"/>
      <c r="H21" s="156"/>
      <c r="I21" s="17"/>
      <c r="J21" s="102"/>
      <c r="K21" s="118"/>
      <c r="L21" s="28"/>
      <c r="M21" s="23"/>
      <c r="N21" s="115"/>
      <c r="O21" s="118"/>
      <c r="P21" s="17"/>
      <c r="Q21" s="17"/>
      <c r="R21" s="102"/>
      <c r="S21" s="118"/>
      <c r="T21" s="23"/>
      <c r="U21" s="23"/>
      <c r="V21" s="115"/>
      <c r="W21" s="118"/>
      <c r="X21" s="17"/>
      <c r="Y21" s="17"/>
      <c r="Z21" s="102"/>
      <c r="AA21" s="131"/>
      <c r="AB21" s="33"/>
      <c r="AC21" s="132"/>
    </row>
    <row r="22" spans="1:29" s="9" customFormat="1" x14ac:dyDescent="0.2">
      <c r="A22" s="302" t="s">
        <v>54</v>
      </c>
      <c r="B22" s="152"/>
      <c r="C22" s="11"/>
      <c r="D22" s="11"/>
      <c r="E22" s="11"/>
      <c r="F22" s="152"/>
      <c r="G22" s="118"/>
      <c r="H22" s="156"/>
      <c r="I22" s="17"/>
      <c r="J22" s="104">
        <f>SUM(J23:J23)</f>
        <v>0</v>
      </c>
      <c r="K22" s="118"/>
      <c r="L22" s="28"/>
      <c r="M22" s="23"/>
      <c r="N22" s="120">
        <f>SUM(N23:N23)</f>
        <v>0</v>
      </c>
      <c r="O22" s="118"/>
      <c r="P22" s="17"/>
      <c r="Q22" s="17"/>
      <c r="R22" s="104">
        <f>SUM(R23:R23)</f>
        <v>0</v>
      </c>
      <c r="S22" s="118"/>
      <c r="T22" s="23"/>
      <c r="U22" s="23"/>
      <c r="V22" s="120">
        <f>SUM(V23:V23)</f>
        <v>0</v>
      </c>
      <c r="W22" s="118"/>
      <c r="X22" s="17"/>
      <c r="Y22" s="17"/>
      <c r="Z22" s="104">
        <f>SUM(Z23:Z23)</f>
        <v>0</v>
      </c>
      <c r="AA22" s="131"/>
      <c r="AB22" s="33"/>
      <c r="AC22" s="136">
        <f>J22+N22+R22+V22+Z22</f>
        <v>0</v>
      </c>
    </row>
    <row r="23" spans="1:29" s="9" customFormat="1" x14ac:dyDescent="0.2">
      <c r="A23" s="152"/>
      <c r="B23" s="152"/>
      <c r="C23" s="11"/>
      <c r="D23" s="11"/>
      <c r="E23" s="11"/>
      <c r="F23" s="152"/>
      <c r="G23" s="118"/>
      <c r="H23" s="156"/>
      <c r="I23" s="17"/>
      <c r="J23" s="102"/>
      <c r="K23" s="118"/>
      <c r="L23" s="28"/>
      <c r="M23" s="23"/>
      <c r="N23" s="115"/>
      <c r="O23" s="118"/>
      <c r="P23" s="17"/>
      <c r="Q23" s="17"/>
      <c r="R23" s="102"/>
      <c r="S23" s="118"/>
      <c r="T23" s="23"/>
      <c r="U23" s="23"/>
      <c r="V23" s="115"/>
      <c r="W23" s="118"/>
      <c r="X23" s="17"/>
      <c r="Y23" s="17"/>
      <c r="Z23" s="102"/>
      <c r="AA23" s="131"/>
      <c r="AB23" s="33"/>
      <c r="AC23" s="132"/>
    </row>
    <row r="24" spans="1:29" s="69" customFormat="1" x14ac:dyDescent="0.2">
      <c r="A24" s="87" t="s">
        <v>25</v>
      </c>
      <c r="B24" s="87"/>
      <c r="C24" s="63"/>
      <c r="D24" s="63"/>
      <c r="E24" s="63"/>
      <c r="F24" s="87"/>
      <c r="G24" s="119"/>
      <c r="H24" s="160"/>
      <c r="I24" s="64"/>
      <c r="J24" s="104">
        <f>SUM(J25:J25)</f>
        <v>0</v>
      </c>
      <c r="K24" s="119"/>
      <c r="L24" s="60"/>
      <c r="M24" s="60"/>
      <c r="N24" s="120">
        <f>SUM(N25:N25)</f>
        <v>0</v>
      </c>
      <c r="O24" s="119"/>
      <c r="P24" s="57"/>
      <c r="Q24" s="57" t="s">
        <v>0</v>
      </c>
      <c r="R24" s="104">
        <f>SUM(R25:R25)</f>
        <v>0</v>
      </c>
      <c r="S24" s="119"/>
      <c r="T24" s="60"/>
      <c r="U24" s="60"/>
      <c r="V24" s="120">
        <f>SUM(V25:V25)</f>
        <v>0</v>
      </c>
      <c r="W24" s="119"/>
      <c r="X24" s="57"/>
      <c r="Y24" s="57"/>
      <c r="Z24" s="104">
        <f>SUM(Z25:Z25)</f>
        <v>0</v>
      </c>
      <c r="AA24" s="135"/>
      <c r="AB24" s="65"/>
      <c r="AC24" s="136">
        <f>J24+N24+R24+V24+Z24</f>
        <v>0</v>
      </c>
    </row>
    <row r="25" spans="1:29" s="9" customFormat="1" x14ac:dyDescent="0.2">
      <c r="A25" s="19"/>
      <c r="B25" s="19"/>
      <c r="C25" s="75"/>
      <c r="D25" s="75"/>
      <c r="E25" s="75"/>
      <c r="F25" s="19"/>
      <c r="G25" s="118"/>
      <c r="H25" s="162"/>
      <c r="I25" s="76"/>
      <c r="J25" s="102"/>
      <c r="K25" s="118"/>
      <c r="L25" s="23"/>
      <c r="M25" s="23"/>
      <c r="N25" s="115"/>
      <c r="O25" s="118"/>
      <c r="P25" s="17"/>
      <c r="Q25" s="17"/>
      <c r="R25" s="102"/>
      <c r="S25" s="118"/>
      <c r="T25" s="23"/>
      <c r="U25" s="23"/>
      <c r="V25" s="115"/>
      <c r="W25" s="118"/>
      <c r="X25" s="17"/>
      <c r="Y25" s="17"/>
      <c r="Z25" s="102"/>
      <c r="AA25" s="131"/>
      <c r="AB25" s="32"/>
      <c r="AC25" s="132"/>
    </row>
    <row r="26" spans="1:29" s="69" customFormat="1" x14ac:dyDescent="0.2">
      <c r="A26" s="78" t="s">
        <v>16</v>
      </c>
      <c r="B26" s="78"/>
      <c r="C26" s="67"/>
      <c r="D26" s="67"/>
      <c r="E26" s="68"/>
      <c r="F26" s="151"/>
      <c r="G26" s="119"/>
      <c r="H26" s="163"/>
      <c r="I26" s="57"/>
      <c r="J26" s="104">
        <f>SUM(J27:J27)</f>
        <v>0</v>
      </c>
      <c r="K26" s="119"/>
      <c r="L26" s="60"/>
      <c r="M26" s="60"/>
      <c r="N26" s="120">
        <f>SUM(N27:N27)</f>
        <v>0</v>
      </c>
      <c r="O26" s="119"/>
      <c r="P26" s="57"/>
      <c r="Q26" s="57"/>
      <c r="R26" s="104">
        <f>SUM(R27:R27)</f>
        <v>0</v>
      </c>
      <c r="S26" s="119"/>
      <c r="T26" s="60"/>
      <c r="U26" s="60"/>
      <c r="V26" s="120">
        <f>SUM(V27:V27)</f>
        <v>0</v>
      </c>
      <c r="W26" s="119"/>
      <c r="X26" s="57"/>
      <c r="Y26" s="57"/>
      <c r="Z26" s="104">
        <f>SUM(Z27:Z27)</f>
        <v>0</v>
      </c>
      <c r="AA26" s="137"/>
      <c r="AB26" s="89"/>
      <c r="AC26" s="136">
        <f t="shared" ref="AC26:AC31" si="25">J26+N26+R26+V26+Z26</f>
        <v>0</v>
      </c>
    </row>
    <row r="27" spans="1:29" s="9" customFormat="1" x14ac:dyDescent="0.2">
      <c r="A27" s="3"/>
      <c r="B27" s="3"/>
      <c r="C27" s="10"/>
      <c r="D27" s="10"/>
      <c r="E27" s="11"/>
      <c r="F27" s="152"/>
      <c r="G27" s="118"/>
      <c r="H27" s="156"/>
      <c r="I27" s="17"/>
      <c r="J27" s="102"/>
      <c r="K27" s="118"/>
      <c r="L27" s="23"/>
      <c r="M27" s="23"/>
      <c r="N27" s="115"/>
      <c r="O27" s="118"/>
      <c r="P27" s="17"/>
      <c r="Q27" s="17"/>
      <c r="R27" s="102"/>
      <c r="S27" s="118"/>
      <c r="T27" s="23"/>
      <c r="U27" s="23"/>
      <c r="V27" s="115"/>
      <c r="W27" s="118"/>
      <c r="X27" s="17"/>
      <c r="Y27" s="17"/>
      <c r="Z27" s="102"/>
      <c r="AA27" s="138"/>
      <c r="AB27" s="33"/>
      <c r="AC27" s="132"/>
    </row>
    <row r="28" spans="1:29" s="69" customFormat="1" x14ac:dyDescent="0.2">
      <c r="A28" s="78" t="s">
        <v>17</v>
      </c>
      <c r="B28" s="78"/>
      <c r="C28" s="67"/>
      <c r="D28" s="67"/>
      <c r="E28" s="68"/>
      <c r="F28" s="151"/>
      <c r="G28" s="119"/>
      <c r="H28" s="163"/>
      <c r="I28" s="57"/>
      <c r="J28" s="104">
        <f>SUM(J29:J30)</f>
        <v>0</v>
      </c>
      <c r="K28" s="119"/>
      <c r="L28" s="60" t="s">
        <v>0</v>
      </c>
      <c r="M28" s="60"/>
      <c r="N28" s="120">
        <f>SUM(N29:N30)</f>
        <v>0</v>
      </c>
      <c r="O28" s="119"/>
      <c r="P28" s="57" t="s">
        <v>0</v>
      </c>
      <c r="Q28" s="57"/>
      <c r="R28" s="104">
        <f>SUM(R29:R30)</f>
        <v>0</v>
      </c>
      <c r="S28" s="119"/>
      <c r="T28" s="59"/>
      <c r="U28" s="59"/>
      <c r="V28" s="120">
        <f>SUM(V29:V30)</f>
        <v>0</v>
      </c>
      <c r="W28" s="119"/>
      <c r="X28" s="57"/>
      <c r="Y28" s="57" t="s">
        <v>0</v>
      </c>
      <c r="Z28" s="104">
        <f>SUM(Z29:Z30)</f>
        <v>0</v>
      </c>
      <c r="AA28" s="180"/>
      <c r="AB28" s="61"/>
      <c r="AC28" s="136">
        <f t="shared" si="25"/>
        <v>0</v>
      </c>
    </row>
    <row r="29" spans="1:29" s="9" customFormat="1" x14ac:dyDescent="0.2">
      <c r="A29" s="3"/>
      <c r="B29" s="3"/>
      <c r="C29" s="10"/>
      <c r="D29" s="10"/>
      <c r="E29" s="11"/>
      <c r="F29" s="152"/>
      <c r="G29" s="118"/>
      <c r="H29" s="156"/>
      <c r="I29" s="164"/>
      <c r="J29" s="102"/>
      <c r="K29" s="118"/>
      <c r="L29" s="23"/>
      <c r="M29" s="23"/>
      <c r="N29" s="115"/>
      <c r="O29" s="118"/>
      <c r="P29" s="17"/>
      <c r="Q29" s="17"/>
      <c r="R29" s="102"/>
      <c r="S29" s="118"/>
      <c r="T29" s="127"/>
      <c r="U29" s="23"/>
      <c r="V29" s="115"/>
      <c r="W29" s="118"/>
      <c r="X29" s="17"/>
      <c r="Y29" s="17"/>
      <c r="Z29" s="102"/>
      <c r="AA29" s="138"/>
      <c r="AB29" s="33"/>
      <c r="AC29" s="132">
        <f t="shared" si="25"/>
        <v>0</v>
      </c>
    </row>
    <row r="30" spans="1:29" s="9" customFormat="1" x14ac:dyDescent="0.2">
      <c r="A30" s="7"/>
      <c r="B30" s="7"/>
      <c r="C30" s="10"/>
      <c r="D30" s="10"/>
      <c r="E30" s="11"/>
      <c r="F30" s="152"/>
      <c r="G30" s="118"/>
      <c r="H30" s="156"/>
      <c r="I30" s="17"/>
      <c r="J30" s="102"/>
      <c r="K30" s="118"/>
      <c r="L30" s="23"/>
      <c r="M30" s="23"/>
      <c r="N30" s="115"/>
      <c r="O30" s="118"/>
      <c r="P30" s="17"/>
      <c r="Q30" s="17"/>
      <c r="R30" s="102"/>
      <c r="S30" s="118"/>
      <c r="T30" s="23"/>
      <c r="U30" s="23"/>
      <c r="V30" s="115"/>
      <c r="W30" s="118"/>
      <c r="X30" s="17"/>
      <c r="Y30" s="17"/>
      <c r="Z30" s="102"/>
      <c r="AA30" s="138"/>
      <c r="AB30" s="33"/>
      <c r="AC30" s="132"/>
    </row>
    <row r="31" spans="1:29" s="69" customFormat="1" x14ac:dyDescent="0.2">
      <c r="A31" s="78" t="s">
        <v>18</v>
      </c>
      <c r="B31" s="78"/>
      <c r="C31" s="72" t="s">
        <v>0</v>
      </c>
      <c r="D31" s="72"/>
      <c r="E31" s="78"/>
      <c r="F31" s="149"/>
      <c r="G31" s="119"/>
      <c r="H31" s="163"/>
      <c r="I31" s="57"/>
      <c r="J31" s="104">
        <f>SUM(J32:J32)</f>
        <v>0</v>
      </c>
      <c r="K31" s="119"/>
      <c r="L31" s="60"/>
      <c r="M31" s="60"/>
      <c r="N31" s="120">
        <f>SUM(N32:N32)</f>
        <v>0</v>
      </c>
      <c r="O31" s="119"/>
      <c r="P31" s="57"/>
      <c r="Q31" s="57"/>
      <c r="R31" s="104">
        <f>SUM(R32:R32)</f>
        <v>0</v>
      </c>
      <c r="S31" s="119"/>
      <c r="T31" s="60"/>
      <c r="U31" s="60"/>
      <c r="V31" s="120">
        <f>SUM(V32:V32)</f>
        <v>0</v>
      </c>
      <c r="W31" s="119"/>
      <c r="X31" s="57"/>
      <c r="Y31" s="57"/>
      <c r="Z31" s="104">
        <f>SUM(Z32:Z32)</f>
        <v>0</v>
      </c>
      <c r="AA31" s="137"/>
      <c r="AB31" s="89"/>
      <c r="AC31" s="136">
        <f t="shared" si="25"/>
        <v>0</v>
      </c>
    </row>
    <row r="32" spans="1:29" s="9" customFormat="1" x14ac:dyDescent="0.2">
      <c r="A32" s="3"/>
      <c r="B32" s="3"/>
      <c r="C32" s="6"/>
      <c r="D32" s="6"/>
      <c r="E32" s="3"/>
      <c r="F32" s="150"/>
      <c r="G32" s="118"/>
      <c r="H32" s="156"/>
      <c r="I32" s="17"/>
      <c r="J32" s="102"/>
      <c r="K32" s="118"/>
      <c r="L32" s="23"/>
      <c r="M32" s="23"/>
      <c r="N32" s="115"/>
      <c r="O32" s="118"/>
      <c r="P32" s="17"/>
      <c r="Q32" s="17"/>
      <c r="R32" s="102"/>
      <c r="S32" s="118"/>
      <c r="T32" s="23"/>
      <c r="U32" s="23"/>
      <c r="V32" s="115"/>
      <c r="W32" s="118"/>
      <c r="X32" s="17"/>
      <c r="Y32" s="17"/>
      <c r="Z32" s="102"/>
      <c r="AA32" s="138"/>
      <c r="AB32" s="33"/>
      <c r="AC32" s="132"/>
    </row>
    <row r="33" spans="1:29" s="69" customFormat="1" x14ac:dyDescent="0.2">
      <c r="A33" s="78" t="s">
        <v>19</v>
      </c>
      <c r="B33" s="78"/>
      <c r="C33" s="72" t="s">
        <v>0</v>
      </c>
      <c r="D33" s="72"/>
      <c r="E33" s="72"/>
      <c r="F33" s="184"/>
      <c r="G33" s="119"/>
      <c r="H33" s="179"/>
      <c r="I33" s="56"/>
      <c r="J33" s="104">
        <f>J34+J35</f>
        <v>0</v>
      </c>
      <c r="K33" s="119"/>
      <c r="L33" s="60"/>
      <c r="M33" s="60"/>
      <c r="N33" s="120">
        <f>N34+N35</f>
        <v>0</v>
      </c>
      <c r="O33" s="119"/>
      <c r="P33" s="57"/>
      <c r="Q33" s="57"/>
      <c r="R33" s="104">
        <f>R34+R35</f>
        <v>0</v>
      </c>
      <c r="S33" s="119"/>
      <c r="T33" s="59"/>
      <c r="U33" s="59"/>
      <c r="V33" s="120">
        <f>V34+V35</f>
        <v>0</v>
      </c>
      <c r="W33" s="119"/>
      <c r="X33" s="56"/>
      <c r="Y33" s="56"/>
      <c r="Z33" s="104">
        <f>Z34+Z35</f>
        <v>0</v>
      </c>
      <c r="AA33" s="180"/>
      <c r="AB33" s="61"/>
      <c r="AC33" s="136">
        <f>J33+N33+R33+V33+Z33</f>
        <v>0</v>
      </c>
    </row>
    <row r="34" spans="1:29" x14ac:dyDescent="0.2">
      <c r="A34" s="3" t="s">
        <v>20</v>
      </c>
      <c r="B34" s="3"/>
      <c r="C34" s="6"/>
      <c r="D34" s="6"/>
      <c r="E34" s="3"/>
      <c r="F34" s="150"/>
      <c r="G34" s="118"/>
      <c r="H34" s="156"/>
      <c r="I34" s="17"/>
      <c r="J34" s="102">
        <v>0</v>
      </c>
      <c r="K34" s="118"/>
      <c r="L34" s="23"/>
      <c r="M34" s="23"/>
      <c r="N34" s="115">
        <v>0</v>
      </c>
      <c r="O34" s="118"/>
      <c r="P34" s="17"/>
      <c r="Q34" s="17"/>
      <c r="R34" s="102">
        <v>0</v>
      </c>
      <c r="S34" s="118"/>
      <c r="T34" s="23"/>
      <c r="U34" s="23"/>
      <c r="V34" s="115">
        <v>0</v>
      </c>
      <c r="W34" s="118"/>
      <c r="X34" s="17"/>
      <c r="Y34" s="17"/>
      <c r="Z34" s="102">
        <v>0</v>
      </c>
      <c r="AA34" s="138"/>
      <c r="AB34" s="33"/>
      <c r="AC34" s="132">
        <f>J34+N34+R34+V34+Z34</f>
        <v>0</v>
      </c>
    </row>
    <row r="35" spans="1:29" x14ac:dyDescent="0.2">
      <c r="A35" s="3" t="s">
        <v>21</v>
      </c>
      <c r="B35" s="3"/>
      <c r="C35" s="6"/>
      <c r="D35" s="6"/>
      <c r="E35" s="3"/>
      <c r="F35" s="150"/>
      <c r="G35" s="118"/>
      <c r="H35" s="156"/>
      <c r="I35" s="17"/>
      <c r="J35" s="102">
        <v>0</v>
      </c>
      <c r="K35" s="118"/>
      <c r="L35" s="23"/>
      <c r="M35" s="23"/>
      <c r="N35" s="115">
        <v>0</v>
      </c>
      <c r="O35" s="118"/>
      <c r="P35" s="17"/>
      <c r="Q35" s="17"/>
      <c r="R35" s="102">
        <v>0</v>
      </c>
      <c r="S35" s="118"/>
      <c r="T35" s="23"/>
      <c r="U35" s="23"/>
      <c r="V35" s="115">
        <v>0</v>
      </c>
      <c r="W35" s="118"/>
      <c r="X35" s="17"/>
      <c r="Y35" s="17"/>
      <c r="Z35" s="102">
        <v>0</v>
      </c>
      <c r="AA35" s="138"/>
      <c r="AB35" s="33"/>
      <c r="AC35" s="132">
        <f>J35+N35+R35+V35+Z35</f>
        <v>0</v>
      </c>
    </row>
    <row r="36" spans="1:29" x14ac:dyDescent="0.2">
      <c r="A36" s="5"/>
      <c r="B36" s="5"/>
      <c r="C36" s="6"/>
      <c r="D36" s="6"/>
      <c r="E36" s="3"/>
      <c r="F36" s="150"/>
      <c r="G36" s="118"/>
      <c r="H36" s="156"/>
      <c r="I36" s="17"/>
      <c r="J36" s="102"/>
      <c r="K36" s="118"/>
      <c r="L36" s="23"/>
      <c r="M36" s="23"/>
      <c r="N36" s="115"/>
      <c r="O36" s="118"/>
      <c r="P36" s="17"/>
      <c r="Q36" s="17"/>
      <c r="R36" s="102"/>
      <c r="S36" s="118"/>
      <c r="T36" s="23"/>
      <c r="U36" s="23"/>
      <c r="V36" s="115"/>
      <c r="W36" s="118"/>
      <c r="X36" s="17"/>
      <c r="Y36" s="17"/>
      <c r="Z36" s="102"/>
      <c r="AA36" s="138"/>
      <c r="AB36" s="33"/>
      <c r="AC36" s="139"/>
    </row>
    <row r="37" spans="1:29" s="197" customFormat="1" ht="17.25" customHeight="1" x14ac:dyDescent="0.2">
      <c r="A37" s="93" t="s">
        <v>22</v>
      </c>
      <c r="B37" s="93"/>
      <c r="C37" s="92"/>
      <c r="D37" s="92"/>
      <c r="E37" s="93"/>
      <c r="F37" s="153"/>
      <c r="G37" s="196"/>
      <c r="H37" s="166"/>
      <c r="I37" s="92"/>
      <c r="J37" s="106">
        <f>SUM(J13+J24+J15+J19+J17+J26+J28+J31+J33)</f>
        <v>0</v>
      </c>
      <c r="K37" s="196"/>
      <c r="L37" s="92"/>
      <c r="M37" s="92"/>
      <c r="N37" s="124">
        <f>SUM(N13+N24+N15+N19+N17+N26+N28+N31+N33)</f>
        <v>0</v>
      </c>
      <c r="O37" s="196"/>
      <c r="P37" s="92" t="s">
        <v>0</v>
      </c>
      <c r="Q37" s="92" t="s">
        <v>0</v>
      </c>
      <c r="R37" s="106">
        <f>SUM(R13+R24+R15+R19+R17+R26+R28+R31+R33)</f>
        <v>0</v>
      </c>
      <c r="S37" s="196"/>
      <c r="T37" s="92" t="s">
        <v>0</v>
      </c>
      <c r="U37" s="92" t="s">
        <v>0</v>
      </c>
      <c r="V37" s="124">
        <f>SUM(V13+V24+V15+V19+V17+V26+V28+V31+V33)</f>
        <v>0</v>
      </c>
      <c r="W37" s="196"/>
      <c r="X37" s="92" t="s">
        <v>0</v>
      </c>
      <c r="Y37" s="92" t="s">
        <v>0</v>
      </c>
      <c r="Z37" s="106">
        <f>SUM(Z13+Z24+Z15+Z19+Z17+Z26+Z28+Z31+Z33)</f>
        <v>0</v>
      </c>
      <c r="AA37" s="140"/>
      <c r="AB37" s="93"/>
      <c r="AC37" s="124">
        <f>SUM(J37+N37+R37+V37+Z37)</f>
        <v>0</v>
      </c>
    </row>
    <row r="38" spans="1:29" s="69" customFormat="1" x14ac:dyDescent="0.2">
      <c r="A38" s="68" t="s">
        <v>34</v>
      </c>
      <c r="B38" s="68"/>
      <c r="C38" s="62"/>
      <c r="D38" s="62"/>
      <c r="E38" s="68"/>
      <c r="F38" s="151"/>
      <c r="G38" s="181"/>
      <c r="H38" s="163"/>
      <c r="I38" s="57"/>
      <c r="J38" s="104">
        <f>J37-J15-J26-J31-J33</f>
        <v>0</v>
      </c>
      <c r="K38" s="181"/>
      <c r="L38" s="60"/>
      <c r="M38" s="60"/>
      <c r="N38" s="120">
        <f>N37-N15-N26-N31-N33</f>
        <v>0</v>
      </c>
      <c r="O38" s="181"/>
      <c r="P38" s="57"/>
      <c r="Q38" s="57"/>
      <c r="R38" s="104">
        <f>R37-R15-R26-R31-R33</f>
        <v>0</v>
      </c>
      <c r="S38" s="181"/>
      <c r="T38" s="60"/>
      <c r="U38" s="60"/>
      <c r="V38" s="120">
        <f>V37-V15-V26-V31-V33</f>
        <v>0</v>
      </c>
      <c r="W38" s="181"/>
      <c r="X38" s="57"/>
      <c r="Y38" s="57"/>
      <c r="Z38" s="104">
        <f>Z37-Z15-Z26-Z31-Z33</f>
        <v>0</v>
      </c>
      <c r="AA38" s="137"/>
      <c r="AB38" s="89"/>
      <c r="AC38" s="136">
        <f>SUM(J38:Z38)</f>
        <v>0</v>
      </c>
    </row>
    <row r="39" spans="1:29" s="69" customFormat="1" ht="15.75" thickBot="1" x14ac:dyDescent="0.25">
      <c r="A39" s="68" t="s">
        <v>23</v>
      </c>
      <c r="B39" s="218">
        <v>0.5</v>
      </c>
      <c r="D39" s="96"/>
      <c r="E39" s="68"/>
      <c r="F39" s="151"/>
      <c r="G39" s="329"/>
      <c r="H39" s="167"/>
      <c r="I39" s="168"/>
      <c r="J39" s="182">
        <f>J38*B39</f>
        <v>0</v>
      </c>
      <c r="K39" s="329"/>
      <c r="L39" s="125"/>
      <c r="M39" s="125"/>
      <c r="N39" s="126">
        <f>ROUND((N38*$B$39),0)</f>
        <v>0</v>
      </c>
      <c r="O39" s="329"/>
      <c r="P39" s="168" t="s">
        <v>14</v>
      </c>
      <c r="Q39" s="168" t="s">
        <v>0</v>
      </c>
      <c r="R39" s="182">
        <f>R38*J39</f>
        <v>0</v>
      </c>
      <c r="S39" s="329"/>
      <c r="T39" s="125" t="s">
        <v>14</v>
      </c>
      <c r="U39" s="125" t="s">
        <v>0</v>
      </c>
      <c r="V39" s="126">
        <f>ROUND((V38*$B$39),0)</f>
        <v>0</v>
      </c>
      <c r="W39" s="329"/>
      <c r="X39" s="168" t="s">
        <v>14</v>
      </c>
      <c r="Y39" s="168" t="s">
        <v>0</v>
      </c>
      <c r="Z39" s="182">
        <f>Z38*R39</f>
        <v>0</v>
      </c>
      <c r="AA39" s="141"/>
      <c r="AB39" s="142"/>
      <c r="AC39" s="143">
        <f>SUM(J39:Z39)</f>
        <v>0</v>
      </c>
    </row>
    <row r="40" spans="1:29" s="197" customFormat="1" ht="15" thickBot="1" x14ac:dyDescent="0.25">
      <c r="A40" s="294" t="s">
        <v>24</v>
      </c>
      <c r="B40" s="294"/>
      <c r="C40" s="295"/>
      <c r="D40" s="295"/>
      <c r="E40" s="294"/>
      <c r="F40" s="296"/>
      <c r="G40" s="327"/>
      <c r="H40" s="325"/>
      <c r="I40" s="97"/>
      <c r="J40" s="323">
        <f>J37+J39</f>
        <v>0</v>
      </c>
      <c r="K40" s="320"/>
      <c r="L40" s="98"/>
      <c r="M40" s="98"/>
      <c r="N40" s="324">
        <f>N37+N39</f>
        <v>0</v>
      </c>
      <c r="O40" s="320"/>
      <c r="P40" s="97"/>
      <c r="Q40" s="97"/>
      <c r="R40" s="323">
        <f>R37+R39</f>
        <v>0</v>
      </c>
      <c r="S40" s="320"/>
      <c r="T40" s="98"/>
      <c r="U40" s="98"/>
      <c r="V40" s="324">
        <f>V37+V39</f>
        <v>0</v>
      </c>
      <c r="W40" s="320"/>
      <c r="X40" s="97"/>
      <c r="Y40" s="97"/>
      <c r="Z40" s="323">
        <f>Z37+Z39</f>
        <v>0</v>
      </c>
      <c r="AA40" s="322"/>
      <c r="AB40" s="99"/>
      <c r="AC40" s="100">
        <f>SUM(J40:Z40)</f>
        <v>0</v>
      </c>
    </row>
    <row r="41" spans="1:29" ht="13.5" thickTop="1" x14ac:dyDescent="0.2"/>
    <row r="42" spans="1:29" x14ac:dyDescent="0.2">
      <c r="A42" s="26"/>
      <c r="B42" s="26"/>
    </row>
  </sheetData>
  <mergeCells count="6">
    <mergeCell ref="G5:J5"/>
    <mergeCell ref="AA5:AC5"/>
    <mergeCell ref="K5:N5"/>
    <mergeCell ref="O5:R5"/>
    <mergeCell ref="S5:V5"/>
    <mergeCell ref="W5:Z5"/>
  </mergeCells>
  <pageMargins left="0.7" right="0.7" top="0.75" bottom="0.75" header="0.3" footer="0.3"/>
  <pageSetup scale="44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75" x14ac:dyDescent="0.2"/>
  <cols>
    <col min="1" max="1" width="21.42578125" customWidth="1"/>
    <col min="2" max="2" width="8.140625" customWidth="1"/>
    <col min="3" max="3" width="9.140625" customWidth="1"/>
    <col min="6" max="6" width="7.85546875" bestFit="1" customWidth="1"/>
  </cols>
  <sheetData>
    <row r="1" spans="1:29" s="185" customFormat="1" ht="15.75" customHeight="1" x14ac:dyDescent="0.25">
      <c r="A1" s="319" t="s">
        <v>51</v>
      </c>
      <c r="B1" s="284"/>
    </row>
    <row r="2" spans="1:29" x14ac:dyDescent="0.2">
      <c r="A2" s="2" t="s">
        <v>30</v>
      </c>
      <c r="B2" s="2"/>
      <c r="F2" t="s">
        <v>0</v>
      </c>
      <c r="H2" s="15" t="s">
        <v>0</v>
      </c>
      <c r="I2" s="15" t="s">
        <v>0</v>
      </c>
      <c r="J2" s="15" t="s">
        <v>0</v>
      </c>
      <c r="K2" s="15"/>
      <c r="L2" s="15"/>
      <c r="M2" s="15"/>
      <c r="N2" s="12" t="s">
        <v>0</v>
      </c>
      <c r="O2" s="12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 spans="1:29" ht="15" x14ac:dyDescent="0.25">
      <c r="A3" s="22"/>
      <c r="B3" s="22"/>
      <c r="C3" s="22"/>
      <c r="D3" s="22"/>
      <c r="G3" t="s">
        <v>1</v>
      </c>
      <c r="H3" s="16">
        <v>1.02</v>
      </c>
      <c r="I3" s="15"/>
      <c r="J3" s="15"/>
      <c r="K3" s="15"/>
      <c r="L3" s="15"/>
      <c r="M3" s="15"/>
      <c r="N3" s="12"/>
      <c r="O3" s="12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1:29" ht="13.5" thickBot="1" x14ac:dyDescent="0.25">
      <c r="A4" s="14"/>
      <c r="B4" s="14"/>
      <c r="H4" s="15"/>
      <c r="I4" s="15"/>
      <c r="J4" s="15"/>
      <c r="K4" s="193" t="s">
        <v>49</v>
      </c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29" ht="13.5" thickBot="1" x14ac:dyDescent="0.25">
      <c r="A5" s="289" t="s">
        <v>0</v>
      </c>
      <c r="B5" s="289"/>
      <c r="C5" s="290"/>
      <c r="D5" s="290"/>
      <c r="E5" s="290"/>
      <c r="F5" s="326"/>
      <c r="G5" s="332" t="s">
        <v>28</v>
      </c>
      <c r="H5" s="333"/>
      <c r="I5" s="333"/>
      <c r="J5" s="334"/>
      <c r="K5" s="342" t="s">
        <v>2</v>
      </c>
      <c r="L5" s="338"/>
      <c r="M5" s="338"/>
      <c r="N5" s="343"/>
      <c r="O5" s="332" t="s">
        <v>3</v>
      </c>
      <c r="P5" s="339"/>
      <c r="Q5" s="339"/>
      <c r="R5" s="340"/>
      <c r="S5" s="342" t="s">
        <v>26</v>
      </c>
      <c r="T5" s="338"/>
      <c r="U5" s="338"/>
      <c r="V5" s="343"/>
      <c r="W5" s="332" t="s">
        <v>4</v>
      </c>
      <c r="X5" s="339"/>
      <c r="Y5" s="339"/>
      <c r="Z5" s="340"/>
      <c r="AA5" s="341" t="s">
        <v>5</v>
      </c>
      <c r="AB5" s="335"/>
      <c r="AC5" s="336"/>
    </row>
    <row r="6" spans="1:29" s="53" customFormat="1" ht="39" thickBot="1" x14ac:dyDescent="0.25">
      <c r="A6" s="316" t="s">
        <v>6</v>
      </c>
      <c r="B6" s="54" t="s">
        <v>56</v>
      </c>
      <c r="C6" s="39" t="s">
        <v>7</v>
      </c>
      <c r="D6" s="39" t="s">
        <v>29</v>
      </c>
      <c r="E6" s="40" t="s">
        <v>27</v>
      </c>
      <c r="F6" s="41" t="s">
        <v>8</v>
      </c>
      <c r="G6" s="309" t="s">
        <v>55</v>
      </c>
      <c r="H6" s="310" t="s">
        <v>9</v>
      </c>
      <c r="I6" s="310" t="s">
        <v>10</v>
      </c>
      <c r="J6" s="311" t="s">
        <v>11</v>
      </c>
      <c r="K6" s="45" t="s">
        <v>48</v>
      </c>
      <c r="L6" s="313" t="s">
        <v>9</v>
      </c>
      <c r="M6" s="313" t="s">
        <v>10</v>
      </c>
      <c r="N6" s="313" t="s">
        <v>11</v>
      </c>
      <c r="O6" s="309" t="s">
        <v>31</v>
      </c>
      <c r="P6" s="310" t="s">
        <v>9</v>
      </c>
      <c r="Q6" s="310" t="s">
        <v>10</v>
      </c>
      <c r="R6" s="311" t="s">
        <v>11</v>
      </c>
      <c r="S6" s="315" t="s">
        <v>32</v>
      </c>
      <c r="T6" s="313" t="s">
        <v>9</v>
      </c>
      <c r="U6" s="313" t="s">
        <v>10</v>
      </c>
      <c r="V6" s="48" t="s">
        <v>11</v>
      </c>
      <c r="W6" s="309" t="s">
        <v>33</v>
      </c>
      <c r="X6" s="310" t="s">
        <v>9</v>
      </c>
      <c r="Y6" s="310" t="s">
        <v>10</v>
      </c>
      <c r="Z6" s="311" t="s">
        <v>11</v>
      </c>
      <c r="AA6" s="314" t="s">
        <v>9</v>
      </c>
      <c r="AB6" s="312" t="s">
        <v>10</v>
      </c>
      <c r="AC6" s="317" t="s">
        <v>11</v>
      </c>
    </row>
    <row r="7" spans="1:29" x14ac:dyDescent="0.2">
      <c r="A7" s="34"/>
      <c r="B7" s="34"/>
      <c r="C7" s="35"/>
      <c r="D7" s="36">
        <f>C7*1.03</f>
        <v>0</v>
      </c>
      <c r="E7" s="37">
        <f t="shared" ref="E7:E12" si="0">G7*12</f>
        <v>0</v>
      </c>
      <c r="F7" s="171"/>
      <c r="G7" s="276">
        <v>0</v>
      </c>
      <c r="H7" s="154">
        <f t="shared" ref="H7:H12" si="1">ROUND(($D7*$G7),0)</f>
        <v>0</v>
      </c>
      <c r="I7" s="154">
        <f>H7*F7</f>
        <v>0</v>
      </c>
      <c r="J7" s="155">
        <f>SUM(H7:I7)</f>
        <v>0</v>
      </c>
      <c r="K7" s="188">
        <f t="shared" ref="K7:K12" si="2">G7</f>
        <v>0</v>
      </c>
      <c r="L7" s="23">
        <f t="shared" ref="L7:L12" si="3">D7*K7*$H$3</f>
        <v>0</v>
      </c>
      <c r="M7" s="23">
        <f>ROUND((L7*$F7),0)</f>
        <v>0</v>
      </c>
      <c r="N7" s="170">
        <f>SUM(L7:M7)</f>
        <v>0</v>
      </c>
      <c r="O7" s="190">
        <f>K7</f>
        <v>0</v>
      </c>
      <c r="P7" s="154">
        <f t="shared" ref="P7:P12" si="4">D7*O7*$H$3^2</f>
        <v>0</v>
      </c>
      <c r="Q7" s="154">
        <f>P7*F7</f>
        <v>0</v>
      </c>
      <c r="R7" s="155">
        <f>SUM(P7:Q7)</f>
        <v>0</v>
      </c>
      <c r="S7" s="189">
        <f>O7</f>
        <v>0</v>
      </c>
      <c r="T7" s="23">
        <f t="shared" ref="T7:T12" si="5">D7*S7*$H$3^3</f>
        <v>0</v>
      </c>
      <c r="U7" s="23">
        <f>ROUND((T7*$F7),0)</f>
        <v>0</v>
      </c>
      <c r="V7" s="170">
        <f>SUM(T7:U7)</f>
        <v>0</v>
      </c>
      <c r="W7" s="190">
        <f>S7</f>
        <v>0</v>
      </c>
      <c r="X7" s="154">
        <f t="shared" ref="X7:X12" si="6">D7*W7*$H$3^4</f>
        <v>0</v>
      </c>
      <c r="Y7" s="154">
        <f>ROUND((X7*$F7),0)</f>
        <v>0</v>
      </c>
      <c r="Z7" s="155">
        <f>SUM(X7:Y7)</f>
        <v>0</v>
      </c>
      <c r="AA7" s="128">
        <f t="shared" ref="AA7:AB12" si="7">SUM(H7+L7+P7+T7+X7)</f>
        <v>0</v>
      </c>
      <c r="AB7" s="129">
        <f t="shared" si="7"/>
        <v>0</v>
      </c>
      <c r="AC7" s="130">
        <f t="shared" ref="AC7:AC12" si="8">SUM(J7+N7+R7+V7+Z7)</f>
        <v>0</v>
      </c>
    </row>
    <row r="8" spans="1:29" x14ac:dyDescent="0.2">
      <c r="A8" s="3"/>
      <c r="B8" s="3"/>
      <c r="C8" s="21"/>
      <c r="D8" s="20">
        <f t="shared" ref="D8:D12" si="9">C8*1.03</f>
        <v>0</v>
      </c>
      <c r="E8" s="13">
        <f t="shared" si="0"/>
        <v>0</v>
      </c>
      <c r="F8" s="148"/>
      <c r="G8" s="277"/>
      <c r="H8" s="17">
        <f t="shared" si="1"/>
        <v>0</v>
      </c>
      <c r="I8" s="17">
        <f t="shared" ref="I8:I12" si="10">H8*F8</f>
        <v>0</v>
      </c>
      <c r="J8" s="157">
        <f>SUM(H8:I8)</f>
        <v>0</v>
      </c>
      <c r="K8" s="188">
        <f t="shared" si="2"/>
        <v>0</v>
      </c>
      <c r="L8" s="23">
        <f t="shared" si="3"/>
        <v>0</v>
      </c>
      <c r="M8" s="23">
        <f>ROUND((L8*$F8),0)</f>
        <v>0</v>
      </c>
      <c r="N8" s="170">
        <f>SUM(L8:M8)</f>
        <v>0</v>
      </c>
      <c r="O8" s="191">
        <f t="shared" ref="O8:O12" si="11">K8</f>
        <v>0</v>
      </c>
      <c r="P8" s="17">
        <f t="shared" si="4"/>
        <v>0</v>
      </c>
      <c r="Q8" s="17">
        <f>ROUND((P8*$F8),0)</f>
        <v>0</v>
      </c>
      <c r="R8" s="157">
        <f>SUM(P8:Q8)</f>
        <v>0</v>
      </c>
      <c r="S8" s="189">
        <f t="shared" ref="S8:S12" si="12">O8</f>
        <v>0</v>
      </c>
      <c r="T8" s="23">
        <f t="shared" si="5"/>
        <v>0</v>
      </c>
      <c r="U8" s="23">
        <f>ROUND((T8*$F8),0)</f>
        <v>0</v>
      </c>
      <c r="V8" s="170">
        <f>SUM(T8:U8)</f>
        <v>0</v>
      </c>
      <c r="W8" s="191">
        <f t="shared" ref="W8:W12" si="13">S8</f>
        <v>0</v>
      </c>
      <c r="X8" s="17">
        <f t="shared" si="6"/>
        <v>0</v>
      </c>
      <c r="Y8" s="17">
        <f>ROUND((X8*$F8),0)</f>
        <v>0</v>
      </c>
      <c r="Z8" s="157">
        <f>SUM(X8:Y8)</f>
        <v>0</v>
      </c>
      <c r="AA8" s="131">
        <f t="shared" si="7"/>
        <v>0</v>
      </c>
      <c r="AB8" s="32">
        <f t="shared" si="7"/>
        <v>0</v>
      </c>
      <c r="AC8" s="132">
        <f t="shared" si="8"/>
        <v>0</v>
      </c>
    </row>
    <row r="9" spans="1:29" x14ac:dyDescent="0.2">
      <c r="A9" s="3"/>
      <c r="B9" s="3"/>
      <c r="C9" s="21"/>
      <c r="D9" s="20">
        <f t="shared" si="9"/>
        <v>0</v>
      </c>
      <c r="E9" s="13">
        <f t="shared" si="0"/>
        <v>0</v>
      </c>
      <c r="F9" s="148"/>
      <c r="G9" s="277"/>
      <c r="H9" s="17">
        <f t="shared" si="1"/>
        <v>0</v>
      </c>
      <c r="I9" s="17">
        <f t="shared" si="10"/>
        <v>0</v>
      </c>
      <c r="J9" s="157">
        <f t="shared" ref="J9:J12" si="14">SUM(H9:I9)</f>
        <v>0</v>
      </c>
      <c r="K9" s="188">
        <f t="shared" si="2"/>
        <v>0</v>
      </c>
      <c r="L9" s="23">
        <f t="shared" si="3"/>
        <v>0</v>
      </c>
      <c r="M9" s="23">
        <f t="shared" ref="M9:M12" si="15">ROUND((L9*$F9),0)</f>
        <v>0</v>
      </c>
      <c r="N9" s="170">
        <f t="shared" ref="N9:N12" si="16">SUM(L9:M9)</f>
        <v>0</v>
      </c>
      <c r="O9" s="191">
        <f t="shared" si="11"/>
        <v>0</v>
      </c>
      <c r="P9" s="17">
        <f t="shared" si="4"/>
        <v>0</v>
      </c>
      <c r="Q9" s="17">
        <f t="shared" ref="Q9:Q12" si="17">ROUND((P9*$F9),0)</f>
        <v>0</v>
      </c>
      <c r="R9" s="157">
        <f t="shared" ref="R9:R12" si="18">SUM(P9:Q9)</f>
        <v>0</v>
      </c>
      <c r="S9" s="189">
        <f t="shared" si="12"/>
        <v>0</v>
      </c>
      <c r="T9" s="23">
        <f t="shared" si="5"/>
        <v>0</v>
      </c>
      <c r="U9" s="23">
        <f t="shared" ref="U9:U12" si="19">ROUND((T9*$F9),0)</f>
        <v>0</v>
      </c>
      <c r="V9" s="170">
        <f t="shared" ref="V9:V12" si="20">SUM(T9:U9)</f>
        <v>0</v>
      </c>
      <c r="W9" s="191">
        <f t="shared" si="13"/>
        <v>0</v>
      </c>
      <c r="X9" s="17">
        <f t="shared" si="6"/>
        <v>0</v>
      </c>
      <c r="Y9" s="17">
        <f t="shared" ref="Y9:Y12" si="21">ROUND((X9*$F9),0)</f>
        <v>0</v>
      </c>
      <c r="Z9" s="157">
        <f t="shared" ref="Z9:Z12" si="22">SUM(X9:Y9)</f>
        <v>0</v>
      </c>
      <c r="AA9" s="131">
        <f t="shared" si="7"/>
        <v>0</v>
      </c>
      <c r="AB9" s="32">
        <f t="shared" si="7"/>
        <v>0</v>
      </c>
      <c r="AC9" s="132">
        <f t="shared" si="8"/>
        <v>0</v>
      </c>
    </row>
    <row r="10" spans="1:29" x14ac:dyDescent="0.2">
      <c r="A10" s="4"/>
      <c r="B10" s="4"/>
      <c r="C10" s="25"/>
      <c r="D10" s="20">
        <f t="shared" si="9"/>
        <v>0</v>
      </c>
      <c r="E10" s="13">
        <f t="shared" si="0"/>
        <v>0</v>
      </c>
      <c r="F10" s="148"/>
      <c r="G10" s="278"/>
      <c r="H10" s="17">
        <f t="shared" si="1"/>
        <v>0</v>
      </c>
      <c r="I10" s="17">
        <f t="shared" si="10"/>
        <v>0</v>
      </c>
      <c r="J10" s="157">
        <f>SUM(H10:I10)</f>
        <v>0</v>
      </c>
      <c r="K10" s="188">
        <f t="shared" si="2"/>
        <v>0</v>
      </c>
      <c r="L10" s="23">
        <f t="shared" si="3"/>
        <v>0</v>
      </c>
      <c r="M10" s="23">
        <f>ROUND((L10*$F10),0)</f>
        <v>0</v>
      </c>
      <c r="N10" s="170">
        <f>SUM(L10:M10)</f>
        <v>0</v>
      </c>
      <c r="O10" s="191">
        <f t="shared" si="11"/>
        <v>0</v>
      </c>
      <c r="P10" s="17">
        <f t="shared" si="4"/>
        <v>0</v>
      </c>
      <c r="Q10" s="17">
        <f t="shared" si="17"/>
        <v>0</v>
      </c>
      <c r="R10" s="157">
        <f t="shared" si="18"/>
        <v>0</v>
      </c>
      <c r="S10" s="189">
        <f t="shared" si="12"/>
        <v>0</v>
      </c>
      <c r="T10" s="23">
        <f t="shared" si="5"/>
        <v>0</v>
      </c>
      <c r="U10" s="23">
        <f t="shared" si="19"/>
        <v>0</v>
      </c>
      <c r="V10" s="170">
        <f t="shared" si="20"/>
        <v>0</v>
      </c>
      <c r="W10" s="191">
        <f t="shared" si="13"/>
        <v>0</v>
      </c>
      <c r="X10" s="17">
        <f t="shared" si="6"/>
        <v>0</v>
      </c>
      <c r="Y10" s="17">
        <f t="shared" si="21"/>
        <v>0</v>
      </c>
      <c r="Z10" s="157">
        <f t="shared" si="22"/>
        <v>0</v>
      </c>
      <c r="AA10" s="131">
        <f t="shared" si="7"/>
        <v>0</v>
      </c>
      <c r="AB10" s="32">
        <f t="shared" si="7"/>
        <v>0</v>
      </c>
      <c r="AC10" s="132">
        <f t="shared" si="8"/>
        <v>0</v>
      </c>
    </row>
    <row r="11" spans="1:29" x14ac:dyDescent="0.2">
      <c r="A11" s="4"/>
      <c r="B11" s="4"/>
      <c r="C11" s="25"/>
      <c r="D11" s="20">
        <f t="shared" si="9"/>
        <v>0</v>
      </c>
      <c r="E11" s="13">
        <f t="shared" si="0"/>
        <v>0</v>
      </c>
      <c r="F11" s="148"/>
      <c r="G11" s="278"/>
      <c r="H11" s="17">
        <f t="shared" si="1"/>
        <v>0</v>
      </c>
      <c r="I11" s="17">
        <f t="shared" si="10"/>
        <v>0</v>
      </c>
      <c r="J11" s="157">
        <f t="shared" si="14"/>
        <v>0</v>
      </c>
      <c r="K11" s="188">
        <f t="shared" si="2"/>
        <v>0</v>
      </c>
      <c r="L11" s="23">
        <f t="shared" si="3"/>
        <v>0</v>
      </c>
      <c r="M11" s="23">
        <f t="shared" ref="M11" si="23">ROUND((L11*$F11),0)</f>
        <v>0</v>
      </c>
      <c r="N11" s="170">
        <f t="shared" si="16"/>
        <v>0</v>
      </c>
      <c r="O11" s="191">
        <f t="shared" si="11"/>
        <v>0</v>
      </c>
      <c r="P11" s="17">
        <f t="shared" si="4"/>
        <v>0</v>
      </c>
      <c r="Q11" s="17">
        <f t="shared" si="17"/>
        <v>0</v>
      </c>
      <c r="R11" s="157">
        <f t="shared" si="18"/>
        <v>0</v>
      </c>
      <c r="S11" s="189">
        <f t="shared" si="12"/>
        <v>0</v>
      </c>
      <c r="T11" s="23">
        <f t="shared" si="5"/>
        <v>0</v>
      </c>
      <c r="U11" s="23">
        <f t="shared" si="19"/>
        <v>0</v>
      </c>
      <c r="V11" s="170">
        <f t="shared" si="20"/>
        <v>0</v>
      </c>
      <c r="W11" s="191">
        <f t="shared" si="13"/>
        <v>0</v>
      </c>
      <c r="X11" s="17">
        <f t="shared" si="6"/>
        <v>0</v>
      </c>
      <c r="Y11" s="17">
        <f t="shared" si="21"/>
        <v>0</v>
      </c>
      <c r="Z11" s="157">
        <f t="shared" si="22"/>
        <v>0</v>
      </c>
      <c r="AA11" s="131">
        <f t="shared" si="7"/>
        <v>0</v>
      </c>
      <c r="AB11" s="32">
        <f t="shared" si="7"/>
        <v>0</v>
      </c>
      <c r="AC11" s="132">
        <f t="shared" si="8"/>
        <v>0</v>
      </c>
    </row>
    <row r="12" spans="1:29" ht="13.5" thickBot="1" x14ac:dyDescent="0.25">
      <c r="A12" s="3"/>
      <c r="B12" s="3"/>
      <c r="C12" s="21"/>
      <c r="D12" s="20">
        <f t="shared" si="9"/>
        <v>0</v>
      </c>
      <c r="E12" s="13">
        <f t="shared" si="0"/>
        <v>0</v>
      </c>
      <c r="F12" s="148"/>
      <c r="G12" s="279"/>
      <c r="H12" s="173">
        <f t="shared" si="1"/>
        <v>0</v>
      </c>
      <c r="I12" s="173">
        <f t="shared" si="10"/>
        <v>0</v>
      </c>
      <c r="J12" s="174">
        <f t="shared" si="14"/>
        <v>0</v>
      </c>
      <c r="K12" s="188">
        <f t="shared" si="2"/>
        <v>0</v>
      </c>
      <c r="L12" s="55">
        <f t="shared" si="3"/>
        <v>0</v>
      </c>
      <c r="M12" s="55">
        <f t="shared" si="15"/>
        <v>0</v>
      </c>
      <c r="N12" s="172">
        <f t="shared" si="16"/>
        <v>0</v>
      </c>
      <c r="O12" s="192">
        <f t="shared" si="11"/>
        <v>0</v>
      </c>
      <c r="P12" s="173">
        <f t="shared" si="4"/>
        <v>0</v>
      </c>
      <c r="Q12" s="173">
        <f t="shared" si="17"/>
        <v>0</v>
      </c>
      <c r="R12" s="174">
        <f t="shared" si="18"/>
        <v>0</v>
      </c>
      <c r="S12" s="189">
        <f t="shared" si="12"/>
        <v>0</v>
      </c>
      <c r="T12" s="55">
        <f t="shared" si="5"/>
        <v>0</v>
      </c>
      <c r="U12" s="55">
        <f t="shared" si="19"/>
        <v>0</v>
      </c>
      <c r="V12" s="172">
        <f t="shared" si="20"/>
        <v>0</v>
      </c>
      <c r="W12" s="192">
        <f t="shared" si="13"/>
        <v>0</v>
      </c>
      <c r="X12" s="173">
        <f t="shared" si="6"/>
        <v>0</v>
      </c>
      <c r="Y12" s="173">
        <f t="shared" si="21"/>
        <v>0</v>
      </c>
      <c r="Z12" s="174">
        <f t="shared" si="22"/>
        <v>0</v>
      </c>
      <c r="AA12" s="175">
        <f t="shared" si="7"/>
        <v>0</v>
      </c>
      <c r="AB12" s="176">
        <f t="shared" si="7"/>
        <v>0</v>
      </c>
      <c r="AC12" s="177">
        <f t="shared" si="8"/>
        <v>0</v>
      </c>
    </row>
    <row r="13" spans="1:29" s="69" customFormat="1" ht="13.5" thickBot="1" x14ac:dyDescent="0.25">
      <c r="A13" s="78" t="s">
        <v>12</v>
      </c>
      <c r="B13" s="78"/>
      <c r="C13" s="79" t="s">
        <v>0</v>
      </c>
      <c r="D13" s="79"/>
      <c r="E13" s="77">
        <f>SUM(E7:E7)</f>
        <v>0</v>
      </c>
      <c r="F13" s="183"/>
      <c r="G13" s="178"/>
      <c r="H13" s="158">
        <f>SUM(H7:H12)</f>
        <v>0</v>
      </c>
      <c r="I13" s="81">
        <f>SUM(I7:I12)</f>
        <v>0</v>
      </c>
      <c r="J13" s="103">
        <f>SUM(J7:J12)</f>
        <v>0</v>
      </c>
      <c r="K13" s="178"/>
      <c r="L13" s="83">
        <f>SUM(L7:L12)</f>
        <v>0</v>
      </c>
      <c r="M13" s="84">
        <f>SUM(M7:M12)</f>
        <v>0</v>
      </c>
      <c r="N13" s="117">
        <f>SUM(N7:N12)</f>
        <v>0</v>
      </c>
      <c r="O13" s="178"/>
      <c r="P13" s="81">
        <f>SUM(P7:P12)</f>
        <v>0</v>
      </c>
      <c r="Q13" s="81">
        <f>SUM(Q7:Q12)</f>
        <v>0</v>
      </c>
      <c r="R13" s="159">
        <f>SUM(R7:R12)</f>
        <v>0</v>
      </c>
      <c r="S13" s="178"/>
      <c r="T13" s="83">
        <f>D13*S13*1.09</f>
        <v>0</v>
      </c>
      <c r="U13" s="84">
        <f>SUM(U7:U12)</f>
        <v>0</v>
      </c>
      <c r="V13" s="117">
        <f>SUM(V7:V12)</f>
        <v>0</v>
      </c>
      <c r="W13" s="178"/>
      <c r="X13" s="81">
        <f>D13*W13*1.12</f>
        <v>0</v>
      </c>
      <c r="Y13" s="81">
        <f>SUM(Y7:Y12)</f>
        <v>0</v>
      </c>
      <c r="Z13" s="159">
        <f>SUM(Z7:Z12)</f>
        <v>0</v>
      </c>
      <c r="AA13" s="133">
        <f>SUM(AA7:AA12)</f>
        <v>0</v>
      </c>
      <c r="AB13" s="85">
        <f>SUM(AB7:AB12)</f>
        <v>0</v>
      </c>
      <c r="AC13" s="134">
        <f>SUM(AC7:AC12)</f>
        <v>0</v>
      </c>
    </row>
    <row r="14" spans="1:29" s="9" customFormat="1" ht="13.5" thickTop="1" x14ac:dyDescent="0.2">
      <c r="A14" s="3"/>
      <c r="B14" s="3"/>
      <c r="C14" s="6"/>
      <c r="D14" s="6"/>
      <c r="E14" s="13"/>
      <c r="F14" s="148"/>
      <c r="G14" s="118"/>
      <c r="H14" s="194"/>
      <c r="I14" s="71"/>
      <c r="J14" s="70"/>
      <c r="K14" s="118"/>
      <c r="L14" s="27"/>
      <c r="M14" s="27"/>
      <c r="N14" s="195"/>
      <c r="O14" s="118"/>
      <c r="P14" s="17"/>
      <c r="Q14" s="17"/>
      <c r="R14" s="157"/>
      <c r="S14" s="118"/>
      <c r="T14" s="23"/>
      <c r="U14" s="23"/>
      <c r="V14" s="115"/>
      <c r="W14" s="118"/>
      <c r="X14" s="17"/>
      <c r="Y14" s="17"/>
      <c r="Z14" s="157"/>
      <c r="AA14" s="131"/>
      <c r="AB14" s="32"/>
      <c r="AC14" s="132"/>
    </row>
    <row r="15" spans="1:29" s="69" customFormat="1" x14ac:dyDescent="0.2">
      <c r="A15" s="78" t="s">
        <v>13</v>
      </c>
      <c r="B15" s="78"/>
      <c r="C15" s="72"/>
      <c r="D15" s="72"/>
      <c r="E15" s="7"/>
      <c r="F15" s="184"/>
      <c r="G15" s="119"/>
      <c r="H15" s="179"/>
      <c r="I15" s="56"/>
      <c r="J15" s="104">
        <f>SUM(J16:J16)</f>
        <v>0</v>
      </c>
      <c r="K15" s="119"/>
      <c r="L15" s="58"/>
      <c r="M15" s="59"/>
      <c r="N15" s="120">
        <f>SUM(N16:N16)</f>
        <v>0</v>
      </c>
      <c r="O15" s="119"/>
      <c r="P15" s="57"/>
      <c r="Q15" s="57"/>
      <c r="R15" s="104">
        <f>SUM(R16:R16)</f>
        <v>0</v>
      </c>
      <c r="S15" s="119"/>
      <c r="T15" s="60"/>
      <c r="U15" s="60"/>
      <c r="V15" s="120">
        <f>SUM(V16:V16)</f>
        <v>0</v>
      </c>
      <c r="W15" s="119"/>
      <c r="X15" s="57"/>
      <c r="Y15" s="57"/>
      <c r="Z15" s="104">
        <f>SUM(Z16:Z16)</f>
        <v>0</v>
      </c>
      <c r="AA15" s="180"/>
      <c r="AB15" s="61"/>
      <c r="AC15" s="136">
        <f>J15+N15+R15+V15+Z15</f>
        <v>0</v>
      </c>
    </row>
    <row r="16" spans="1:29" s="9" customFormat="1" x14ac:dyDescent="0.2">
      <c r="A16" s="3"/>
      <c r="B16" s="3"/>
      <c r="C16" s="6"/>
      <c r="D16" s="6"/>
      <c r="E16" s="3"/>
      <c r="F16" s="150"/>
      <c r="G16" s="118"/>
      <c r="H16" s="156"/>
      <c r="I16" s="17"/>
      <c r="J16" s="102"/>
      <c r="K16" s="118"/>
      <c r="L16" s="28"/>
      <c r="M16" s="23"/>
      <c r="N16" s="115"/>
      <c r="O16" s="118"/>
      <c r="P16" s="17"/>
      <c r="Q16" s="17"/>
      <c r="R16" s="102"/>
      <c r="S16" s="118"/>
      <c r="T16" s="23"/>
      <c r="U16" s="23"/>
      <c r="V16" s="115"/>
      <c r="W16" s="118"/>
      <c r="X16" s="17"/>
      <c r="Y16" s="17"/>
      <c r="Z16" s="102"/>
      <c r="AA16" s="138"/>
      <c r="AB16" s="33"/>
      <c r="AC16" s="132"/>
    </row>
    <row r="17" spans="1:29" s="69" customFormat="1" x14ac:dyDescent="0.2">
      <c r="A17" s="78" t="s">
        <v>15</v>
      </c>
      <c r="B17" s="78"/>
      <c r="C17" s="67"/>
      <c r="D17" s="67"/>
      <c r="E17" s="68"/>
      <c r="F17" s="151"/>
      <c r="G17" s="119"/>
      <c r="H17" s="163"/>
      <c r="I17" s="57"/>
      <c r="J17" s="104">
        <f>SUM(J18:J18)</f>
        <v>0</v>
      </c>
      <c r="K17" s="119"/>
      <c r="L17" s="59"/>
      <c r="M17" s="59"/>
      <c r="N17" s="120">
        <f>SUM(N18:N18)</f>
        <v>0</v>
      </c>
      <c r="O17" s="119"/>
      <c r="P17" s="57" t="s">
        <v>0</v>
      </c>
      <c r="Q17" s="57" t="s">
        <v>0</v>
      </c>
      <c r="R17" s="104">
        <f>SUM(R18:R18)</f>
        <v>0</v>
      </c>
      <c r="S17" s="119"/>
      <c r="T17" s="60" t="s">
        <v>0</v>
      </c>
      <c r="U17" s="60" t="s">
        <v>0</v>
      </c>
      <c r="V17" s="120">
        <f>SUM(V18:V18)</f>
        <v>0</v>
      </c>
      <c r="W17" s="119"/>
      <c r="X17" s="57" t="s">
        <v>0</v>
      </c>
      <c r="Y17" s="57" t="s">
        <v>0</v>
      </c>
      <c r="Z17" s="104">
        <f>SUM(Z18:Z18)</f>
        <v>0</v>
      </c>
      <c r="AA17" s="137"/>
      <c r="AB17" s="89"/>
      <c r="AC17" s="136">
        <f>J17+N17+R17+V17+Z17</f>
        <v>0</v>
      </c>
    </row>
    <row r="18" spans="1:29" s="9" customFormat="1" x14ac:dyDescent="0.2">
      <c r="A18" s="11"/>
      <c r="B18" s="11"/>
      <c r="C18" s="10"/>
      <c r="D18" s="10"/>
      <c r="E18" s="11"/>
      <c r="F18" s="152"/>
      <c r="G18" s="118"/>
      <c r="H18" s="156"/>
      <c r="I18" s="17"/>
      <c r="J18" s="102"/>
      <c r="K18" s="118"/>
      <c r="L18" s="23"/>
      <c r="M18" s="23"/>
      <c r="N18" s="115"/>
      <c r="O18" s="118"/>
      <c r="P18" s="17"/>
      <c r="Q18" s="17"/>
      <c r="R18" s="102"/>
      <c r="S18" s="118"/>
      <c r="T18" s="23"/>
      <c r="U18" s="23"/>
      <c r="V18" s="115"/>
      <c r="W18" s="118"/>
      <c r="X18" s="17"/>
      <c r="Y18" s="17"/>
      <c r="Z18" s="102"/>
      <c r="AA18" s="138"/>
      <c r="AB18" s="33"/>
      <c r="AC18" s="132"/>
    </row>
    <row r="19" spans="1:29" s="69" customFormat="1" x14ac:dyDescent="0.2">
      <c r="A19" s="302" t="s">
        <v>57</v>
      </c>
      <c r="B19" s="78"/>
      <c r="C19" s="67"/>
      <c r="D19" s="67"/>
      <c r="E19" s="68"/>
      <c r="F19" s="151"/>
      <c r="G19" s="119"/>
      <c r="H19" s="163"/>
      <c r="I19" s="57"/>
      <c r="J19" s="104">
        <f>SUM(J20:J21)</f>
        <v>0</v>
      </c>
      <c r="K19" s="119"/>
      <c r="L19" s="58"/>
      <c r="M19" s="59"/>
      <c r="N19" s="120">
        <f>SUM(N20:N21)</f>
        <v>0</v>
      </c>
      <c r="O19" s="119"/>
      <c r="P19" s="57"/>
      <c r="Q19" s="57"/>
      <c r="R19" s="104">
        <f>SUM(R20:R21)</f>
        <v>0</v>
      </c>
      <c r="S19" s="119"/>
      <c r="T19" s="60"/>
      <c r="U19" s="60" t="s">
        <v>0</v>
      </c>
      <c r="V19" s="120">
        <f>SUM(V20:V21)</f>
        <v>0</v>
      </c>
      <c r="W19" s="119"/>
      <c r="X19" s="57"/>
      <c r="Y19" s="57"/>
      <c r="Z19" s="104">
        <f>SUM(Z20:Z21)</f>
        <v>0</v>
      </c>
      <c r="AA19" s="135" t="s">
        <v>0</v>
      </c>
      <c r="AB19" s="89"/>
      <c r="AC19" s="136">
        <f>J19+N19+R19+V19+Z19</f>
        <v>0</v>
      </c>
    </row>
    <row r="20" spans="1:29" s="9" customFormat="1" x14ac:dyDescent="0.2">
      <c r="A20" s="3"/>
      <c r="B20" s="3"/>
      <c r="C20" s="10"/>
      <c r="D20" s="10"/>
      <c r="E20" s="11"/>
      <c r="F20" s="152"/>
      <c r="G20" s="118"/>
      <c r="H20" s="156"/>
      <c r="I20" s="17"/>
      <c r="J20" s="102"/>
      <c r="K20" s="118"/>
      <c r="L20" s="28"/>
      <c r="M20" s="23"/>
      <c r="N20" s="115"/>
      <c r="O20" s="118"/>
      <c r="P20" s="17"/>
      <c r="Q20" s="17"/>
      <c r="R20" s="102"/>
      <c r="S20" s="118"/>
      <c r="T20" s="23"/>
      <c r="U20" s="23"/>
      <c r="V20" s="115"/>
      <c r="W20" s="118"/>
      <c r="X20" s="17"/>
      <c r="Y20" s="17"/>
      <c r="Z20" s="102"/>
      <c r="AA20" s="131"/>
      <c r="AB20" s="33"/>
      <c r="AC20" s="132">
        <f t="shared" ref="AC20" si="24">J20+N20+R20+V20+Z20</f>
        <v>0</v>
      </c>
    </row>
    <row r="21" spans="1:29" s="9" customFormat="1" x14ac:dyDescent="0.2">
      <c r="A21" s="11"/>
      <c r="B21" s="11"/>
      <c r="C21" s="11"/>
      <c r="D21" s="11"/>
      <c r="E21" s="11"/>
      <c r="F21" s="152"/>
      <c r="G21" s="118"/>
      <c r="H21" s="156"/>
      <c r="I21" s="17"/>
      <c r="J21" s="102"/>
      <c r="K21" s="118"/>
      <c r="L21" s="28"/>
      <c r="M21" s="23"/>
      <c r="N21" s="115"/>
      <c r="O21" s="118"/>
      <c r="P21" s="17"/>
      <c r="Q21" s="17"/>
      <c r="R21" s="102"/>
      <c r="S21" s="118"/>
      <c r="T21" s="23"/>
      <c r="U21" s="23"/>
      <c r="V21" s="115"/>
      <c r="W21" s="118"/>
      <c r="X21" s="17"/>
      <c r="Y21" s="17"/>
      <c r="Z21" s="102"/>
      <c r="AA21" s="131"/>
      <c r="AB21" s="33"/>
      <c r="AC21" s="132"/>
    </row>
    <row r="22" spans="1:29" s="9" customFormat="1" x14ac:dyDescent="0.2">
      <c r="A22" s="302" t="s">
        <v>54</v>
      </c>
      <c r="B22" s="152"/>
      <c r="C22" s="11"/>
      <c r="D22" s="11"/>
      <c r="E22" s="11"/>
      <c r="F22" s="152"/>
      <c r="G22" s="118"/>
      <c r="H22" s="156"/>
      <c r="I22" s="17"/>
      <c r="J22" s="104">
        <f>SUM(J23:J23)</f>
        <v>0</v>
      </c>
      <c r="K22" s="118"/>
      <c r="L22" s="28"/>
      <c r="M22" s="23"/>
      <c r="N22" s="120">
        <f>SUM(N23:N23)</f>
        <v>0</v>
      </c>
      <c r="O22" s="118"/>
      <c r="P22" s="17"/>
      <c r="Q22" s="17"/>
      <c r="R22" s="104">
        <f>SUM(R23:R23)</f>
        <v>0</v>
      </c>
      <c r="S22" s="118"/>
      <c r="T22" s="23"/>
      <c r="U22" s="23"/>
      <c r="V22" s="120">
        <f>SUM(V23:V23)</f>
        <v>0</v>
      </c>
      <c r="W22" s="118"/>
      <c r="X22" s="17"/>
      <c r="Y22" s="17"/>
      <c r="Z22" s="104">
        <f>SUM(Z23:Z23)</f>
        <v>0</v>
      </c>
      <c r="AA22" s="131"/>
      <c r="AB22" s="33"/>
      <c r="AC22" s="136">
        <f>J22+N22+R22+V22+Z22</f>
        <v>0</v>
      </c>
    </row>
    <row r="23" spans="1:29" s="9" customFormat="1" x14ac:dyDescent="0.2">
      <c r="A23" s="152"/>
      <c r="B23" s="152"/>
      <c r="C23" s="11"/>
      <c r="D23" s="11"/>
      <c r="E23" s="11"/>
      <c r="F23" s="152"/>
      <c r="G23" s="118"/>
      <c r="H23" s="156"/>
      <c r="I23" s="17"/>
      <c r="J23" s="102"/>
      <c r="K23" s="118"/>
      <c r="L23" s="28"/>
      <c r="M23" s="23"/>
      <c r="N23" s="115"/>
      <c r="O23" s="118"/>
      <c r="P23" s="17"/>
      <c r="Q23" s="17"/>
      <c r="R23" s="102"/>
      <c r="S23" s="118"/>
      <c r="T23" s="23"/>
      <c r="U23" s="23"/>
      <c r="V23" s="115"/>
      <c r="W23" s="118"/>
      <c r="X23" s="17"/>
      <c r="Y23" s="17"/>
      <c r="Z23" s="102"/>
      <c r="AA23" s="131"/>
      <c r="AB23" s="33"/>
      <c r="AC23" s="132"/>
    </row>
    <row r="24" spans="1:29" s="69" customFormat="1" x14ac:dyDescent="0.2">
      <c r="A24" s="87" t="s">
        <v>25</v>
      </c>
      <c r="B24" s="87"/>
      <c r="C24" s="63"/>
      <c r="D24" s="63"/>
      <c r="E24" s="63"/>
      <c r="F24" s="87"/>
      <c r="G24" s="119"/>
      <c r="H24" s="160"/>
      <c r="I24" s="64"/>
      <c r="J24" s="104">
        <f>SUM(J25:J25)</f>
        <v>0</v>
      </c>
      <c r="K24" s="119"/>
      <c r="L24" s="60"/>
      <c r="M24" s="60"/>
      <c r="N24" s="120">
        <f>SUM(N25:N25)</f>
        <v>0</v>
      </c>
      <c r="O24" s="119"/>
      <c r="P24" s="57"/>
      <c r="Q24" s="57" t="s">
        <v>0</v>
      </c>
      <c r="R24" s="104">
        <f>SUM(R25:R25)</f>
        <v>0</v>
      </c>
      <c r="S24" s="119"/>
      <c r="T24" s="60"/>
      <c r="U24" s="60"/>
      <c r="V24" s="120">
        <f>SUM(V25:V25)</f>
        <v>0</v>
      </c>
      <c r="W24" s="119"/>
      <c r="X24" s="57"/>
      <c r="Y24" s="57"/>
      <c r="Z24" s="104">
        <f>SUM(Z25:Z25)</f>
        <v>0</v>
      </c>
      <c r="AA24" s="135"/>
      <c r="AB24" s="65"/>
      <c r="AC24" s="136">
        <f>J24+N24+R24+V24+Z24</f>
        <v>0</v>
      </c>
    </row>
    <row r="25" spans="1:29" s="9" customFormat="1" x14ac:dyDescent="0.2">
      <c r="A25" s="19"/>
      <c r="B25" s="19"/>
      <c r="C25" s="75"/>
      <c r="D25" s="75"/>
      <c r="E25" s="75"/>
      <c r="F25" s="19"/>
      <c r="G25" s="118"/>
      <c r="H25" s="162"/>
      <c r="I25" s="76"/>
      <c r="J25" s="102"/>
      <c r="K25" s="118"/>
      <c r="L25" s="23"/>
      <c r="M25" s="23"/>
      <c r="N25" s="115"/>
      <c r="O25" s="118"/>
      <c r="P25" s="17"/>
      <c r="Q25" s="17"/>
      <c r="R25" s="102"/>
      <c r="S25" s="118"/>
      <c r="T25" s="23"/>
      <c r="U25" s="23"/>
      <c r="V25" s="115"/>
      <c r="W25" s="118"/>
      <c r="X25" s="17"/>
      <c r="Y25" s="17"/>
      <c r="Z25" s="102"/>
      <c r="AA25" s="131"/>
      <c r="AB25" s="32"/>
      <c r="AC25" s="132"/>
    </row>
    <row r="26" spans="1:29" s="69" customFormat="1" x14ac:dyDescent="0.2">
      <c r="A26" s="78" t="s">
        <v>16</v>
      </c>
      <c r="B26" s="78"/>
      <c r="C26" s="67"/>
      <c r="D26" s="67"/>
      <c r="E26" s="68"/>
      <c r="F26" s="151"/>
      <c r="G26" s="119"/>
      <c r="H26" s="163"/>
      <c r="I26" s="57"/>
      <c r="J26" s="104">
        <f>SUM(J27:J27)</f>
        <v>0</v>
      </c>
      <c r="K26" s="119"/>
      <c r="L26" s="60"/>
      <c r="M26" s="60"/>
      <c r="N26" s="120">
        <f>SUM(N27:N27)</f>
        <v>0</v>
      </c>
      <c r="O26" s="119"/>
      <c r="P26" s="57"/>
      <c r="Q26" s="57"/>
      <c r="R26" s="104">
        <f>SUM(R27:R27)</f>
        <v>0</v>
      </c>
      <c r="S26" s="119"/>
      <c r="T26" s="60"/>
      <c r="U26" s="60"/>
      <c r="V26" s="120">
        <f>SUM(V27:V27)</f>
        <v>0</v>
      </c>
      <c r="W26" s="119"/>
      <c r="X26" s="57"/>
      <c r="Y26" s="57"/>
      <c r="Z26" s="104">
        <f>SUM(Z27:Z27)</f>
        <v>0</v>
      </c>
      <c r="AA26" s="137"/>
      <c r="AB26" s="89"/>
      <c r="AC26" s="136">
        <f t="shared" ref="AC26:AC31" si="25">J26+N26+R26+V26+Z26</f>
        <v>0</v>
      </c>
    </row>
    <row r="27" spans="1:29" s="9" customFormat="1" x14ac:dyDescent="0.2">
      <c r="A27" s="3"/>
      <c r="B27" s="3"/>
      <c r="C27" s="10"/>
      <c r="D27" s="10"/>
      <c r="E27" s="11"/>
      <c r="F27" s="152"/>
      <c r="G27" s="118"/>
      <c r="H27" s="156"/>
      <c r="I27" s="17"/>
      <c r="J27" s="102"/>
      <c r="K27" s="118"/>
      <c r="L27" s="23"/>
      <c r="M27" s="23"/>
      <c r="N27" s="115"/>
      <c r="O27" s="118"/>
      <c r="P27" s="17"/>
      <c r="Q27" s="17"/>
      <c r="R27" s="102"/>
      <c r="S27" s="118"/>
      <c r="T27" s="23"/>
      <c r="U27" s="23"/>
      <c r="V27" s="115"/>
      <c r="W27" s="118"/>
      <c r="X27" s="17"/>
      <c r="Y27" s="17"/>
      <c r="Z27" s="102"/>
      <c r="AA27" s="138"/>
      <c r="AB27" s="33"/>
      <c r="AC27" s="132"/>
    </row>
    <row r="28" spans="1:29" s="69" customFormat="1" x14ac:dyDescent="0.2">
      <c r="A28" s="78" t="s">
        <v>17</v>
      </c>
      <c r="B28" s="78"/>
      <c r="C28" s="67"/>
      <c r="D28" s="67"/>
      <c r="E28" s="68"/>
      <c r="F28" s="151"/>
      <c r="G28" s="119"/>
      <c r="H28" s="163"/>
      <c r="I28" s="57"/>
      <c r="J28" s="104">
        <f>SUM(J29:J30)</f>
        <v>0</v>
      </c>
      <c r="K28" s="119"/>
      <c r="L28" s="60" t="s">
        <v>0</v>
      </c>
      <c r="M28" s="60"/>
      <c r="N28" s="120">
        <f>SUM(N29:N30)</f>
        <v>0</v>
      </c>
      <c r="O28" s="119"/>
      <c r="P28" s="57" t="s">
        <v>0</v>
      </c>
      <c r="Q28" s="57"/>
      <c r="R28" s="104">
        <f>SUM(R29:R30)</f>
        <v>0</v>
      </c>
      <c r="S28" s="119"/>
      <c r="T28" s="59"/>
      <c r="U28" s="59"/>
      <c r="V28" s="120">
        <f>SUM(V29:V30)</f>
        <v>0</v>
      </c>
      <c r="W28" s="119"/>
      <c r="X28" s="57"/>
      <c r="Y28" s="57" t="s">
        <v>0</v>
      </c>
      <c r="Z28" s="104">
        <f>SUM(Z29:Z30)</f>
        <v>0</v>
      </c>
      <c r="AA28" s="180"/>
      <c r="AB28" s="61"/>
      <c r="AC28" s="136">
        <f t="shared" si="25"/>
        <v>0</v>
      </c>
    </row>
    <row r="29" spans="1:29" s="9" customFormat="1" x14ac:dyDescent="0.2">
      <c r="A29" s="3"/>
      <c r="B29" s="3"/>
      <c r="C29" s="10"/>
      <c r="D29" s="10"/>
      <c r="E29" s="11"/>
      <c r="F29" s="152"/>
      <c r="G29" s="118"/>
      <c r="H29" s="156"/>
      <c r="I29" s="164"/>
      <c r="J29" s="102"/>
      <c r="K29" s="118"/>
      <c r="L29" s="23"/>
      <c r="M29" s="23"/>
      <c r="N29" s="115"/>
      <c r="O29" s="118"/>
      <c r="P29" s="17"/>
      <c r="Q29" s="17"/>
      <c r="R29" s="102"/>
      <c r="S29" s="118"/>
      <c r="T29" s="127"/>
      <c r="U29" s="23"/>
      <c r="V29" s="115"/>
      <c r="W29" s="118"/>
      <c r="X29" s="17"/>
      <c r="Y29" s="17"/>
      <c r="Z29" s="102"/>
      <c r="AA29" s="138"/>
      <c r="AB29" s="33"/>
      <c r="AC29" s="132">
        <f t="shared" si="25"/>
        <v>0</v>
      </c>
    </row>
    <row r="30" spans="1:29" s="9" customFormat="1" x14ac:dyDescent="0.2">
      <c r="A30" s="7"/>
      <c r="B30" s="7"/>
      <c r="C30" s="10"/>
      <c r="D30" s="10"/>
      <c r="E30" s="11"/>
      <c r="F30" s="152"/>
      <c r="G30" s="118"/>
      <c r="H30" s="156"/>
      <c r="I30" s="17"/>
      <c r="J30" s="102"/>
      <c r="K30" s="118"/>
      <c r="L30" s="23"/>
      <c r="M30" s="23"/>
      <c r="N30" s="115"/>
      <c r="O30" s="118"/>
      <c r="P30" s="17"/>
      <c r="Q30" s="17"/>
      <c r="R30" s="102"/>
      <c r="S30" s="118"/>
      <c r="T30" s="23"/>
      <c r="U30" s="23"/>
      <c r="V30" s="115"/>
      <c r="W30" s="118"/>
      <c r="X30" s="17"/>
      <c r="Y30" s="17"/>
      <c r="Z30" s="102"/>
      <c r="AA30" s="138"/>
      <c r="AB30" s="33"/>
      <c r="AC30" s="132"/>
    </row>
    <row r="31" spans="1:29" s="69" customFormat="1" x14ac:dyDescent="0.2">
      <c r="A31" s="78" t="s">
        <v>18</v>
      </c>
      <c r="B31" s="78"/>
      <c r="C31" s="72" t="s">
        <v>0</v>
      </c>
      <c r="D31" s="72"/>
      <c r="E31" s="78"/>
      <c r="F31" s="149"/>
      <c r="G31" s="119"/>
      <c r="H31" s="163"/>
      <c r="I31" s="57"/>
      <c r="J31" s="104">
        <f>SUM(J32:J32)</f>
        <v>0</v>
      </c>
      <c r="K31" s="119"/>
      <c r="L31" s="60"/>
      <c r="M31" s="60"/>
      <c r="N31" s="120">
        <f>SUM(N32:N32)</f>
        <v>0</v>
      </c>
      <c r="O31" s="119"/>
      <c r="P31" s="57"/>
      <c r="Q31" s="57"/>
      <c r="R31" s="104">
        <f>SUM(R32:R32)</f>
        <v>0</v>
      </c>
      <c r="S31" s="119"/>
      <c r="T31" s="60"/>
      <c r="U31" s="60"/>
      <c r="V31" s="120">
        <f>SUM(V32:V32)</f>
        <v>0</v>
      </c>
      <c r="W31" s="119"/>
      <c r="X31" s="57"/>
      <c r="Y31" s="57"/>
      <c r="Z31" s="104">
        <f>SUM(Z32:Z32)</f>
        <v>0</v>
      </c>
      <c r="AA31" s="137"/>
      <c r="AB31" s="89"/>
      <c r="AC31" s="136">
        <f t="shared" si="25"/>
        <v>0</v>
      </c>
    </row>
    <row r="32" spans="1:29" s="9" customFormat="1" x14ac:dyDescent="0.2">
      <c r="A32" s="3"/>
      <c r="B32" s="3"/>
      <c r="C32" s="6"/>
      <c r="D32" s="6"/>
      <c r="E32" s="3"/>
      <c r="F32" s="150"/>
      <c r="G32" s="118"/>
      <c r="H32" s="156"/>
      <c r="I32" s="17"/>
      <c r="J32" s="102"/>
      <c r="K32" s="118"/>
      <c r="L32" s="23"/>
      <c r="M32" s="23"/>
      <c r="N32" s="115"/>
      <c r="O32" s="118"/>
      <c r="P32" s="17"/>
      <c r="Q32" s="17"/>
      <c r="R32" s="102"/>
      <c r="S32" s="118"/>
      <c r="T32" s="23"/>
      <c r="U32" s="23"/>
      <c r="V32" s="115"/>
      <c r="W32" s="118"/>
      <c r="X32" s="17"/>
      <c r="Y32" s="17"/>
      <c r="Z32" s="102"/>
      <c r="AA32" s="138"/>
      <c r="AB32" s="33"/>
      <c r="AC32" s="132"/>
    </row>
    <row r="33" spans="1:29" s="69" customFormat="1" x14ac:dyDescent="0.2">
      <c r="A33" s="78" t="s">
        <v>19</v>
      </c>
      <c r="B33" s="78"/>
      <c r="C33" s="72" t="s">
        <v>0</v>
      </c>
      <c r="D33" s="72"/>
      <c r="E33" s="72"/>
      <c r="F33" s="184"/>
      <c r="G33" s="119"/>
      <c r="H33" s="179"/>
      <c r="I33" s="56"/>
      <c r="J33" s="104">
        <f>J34+J35</f>
        <v>0</v>
      </c>
      <c r="K33" s="119"/>
      <c r="L33" s="60"/>
      <c r="M33" s="60"/>
      <c r="N33" s="120">
        <f>N34+N35</f>
        <v>0</v>
      </c>
      <c r="O33" s="119"/>
      <c r="P33" s="57"/>
      <c r="Q33" s="57"/>
      <c r="R33" s="104">
        <f>R34+R35</f>
        <v>0</v>
      </c>
      <c r="S33" s="119"/>
      <c r="T33" s="59"/>
      <c r="U33" s="59"/>
      <c r="V33" s="120">
        <f>V34+V35</f>
        <v>0</v>
      </c>
      <c r="W33" s="119"/>
      <c r="X33" s="56"/>
      <c r="Y33" s="56"/>
      <c r="Z33" s="104">
        <f>Z34+Z35</f>
        <v>0</v>
      </c>
      <c r="AA33" s="180"/>
      <c r="AB33" s="61"/>
      <c r="AC33" s="136">
        <f>J33+N33+R33+V33+Z33</f>
        <v>0</v>
      </c>
    </row>
    <row r="34" spans="1:29" x14ac:dyDescent="0.2">
      <c r="A34" s="3" t="s">
        <v>20</v>
      </c>
      <c r="B34" s="3"/>
      <c r="C34" s="6"/>
      <c r="D34" s="6"/>
      <c r="E34" s="3"/>
      <c r="F34" s="150"/>
      <c r="G34" s="118"/>
      <c r="H34" s="156"/>
      <c r="I34" s="17"/>
      <c r="J34" s="102">
        <v>0</v>
      </c>
      <c r="K34" s="118"/>
      <c r="L34" s="23"/>
      <c r="M34" s="23"/>
      <c r="N34" s="115">
        <v>0</v>
      </c>
      <c r="O34" s="118"/>
      <c r="P34" s="17"/>
      <c r="Q34" s="17"/>
      <c r="R34" s="102">
        <v>0</v>
      </c>
      <c r="S34" s="118"/>
      <c r="T34" s="23"/>
      <c r="U34" s="23"/>
      <c r="V34" s="115">
        <v>0</v>
      </c>
      <c r="W34" s="118"/>
      <c r="X34" s="17"/>
      <c r="Y34" s="17"/>
      <c r="Z34" s="102">
        <v>0</v>
      </c>
      <c r="AA34" s="138"/>
      <c r="AB34" s="33"/>
      <c r="AC34" s="132">
        <f>J34+N34+R34+V34+Z34</f>
        <v>0</v>
      </c>
    </row>
    <row r="35" spans="1:29" x14ac:dyDescent="0.2">
      <c r="A35" s="3" t="s">
        <v>21</v>
      </c>
      <c r="B35" s="3"/>
      <c r="C35" s="6"/>
      <c r="D35" s="6"/>
      <c r="E35" s="3"/>
      <c r="F35" s="150"/>
      <c r="G35" s="118"/>
      <c r="H35" s="156"/>
      <c r="I35" s="17"/>
      <c r="J35" s="102">
        <v>0</v>
      </c>
      <c r="K35" s="118"/>
      <c r="L35" s="23"/>
      <c r="M35" s="23"/>
      <c r="N35" s="115">
        <v>0</v>
      </c>
      <c r="O35" s="118"/>
      <c r="P35" s="17"/>
      <c r="Q35" s="17"/>
      <c r="R35" s="102">
        <v>0</v>
      </c>
      <c r="S35" s="118"/>
      <c r="T35" s="23"/>
      <c r="U35" s="23"/>
      <c r="V35" s="115">
        <v>0</v>
      </c>
      <c r="W35" s="118"/>
      <c r="X35" s="17"/>
      <c r="Y35" s="17"/>
      <c r="Z35" s="102">
        <v>0</v>
      </c>
      <c r="AA35" s="138"/>
      <c r="AB35" s="33"/>
      <c r="AC35" s="132">
        <f>J35+N35+R35+V35+Z35</f>
        <v>0</v>
      </c>
    </row>
    <row r="36" spans="1:29" x14ac:dyDescent="0.2">
      <c r="A36" s="5"/>
      <c r="B36" s="5"/>
      <c r="C36" s="6"/>
      <c r="D36" s="6"/>
      <c r="E36" s="3"/>
      <c r="F36" s="150"/>
      <c r="G36" s="118"/>
      <c r="H36" s="156"/>
      <c r="I36" s="17"/>
      <c r="J36" s="102"/>
      <c r="K36" s="118"/>
      <c r="L36" s="23"/>
      <c r="M36" s="23"/>
      <c r="N36" s="115"/>
      <c r="O36" s="118"/>
      <c r="P36" s="17"/>
      <c r="Q36" s="17"/>
      <c r="R36" s="102"/>
      <c r="S36" s="118"/>
      <c r="T36" s="23"/>
      <c r="U36" s="23"/>
      <c r="V36" s="115"/>
      <c r="W36" s="118"/>
      <c r="X36" s="17"/>
      <c r="Y36" s="17"/>
      <c r="Z36" s="102"/>
      <c r="AA36" s="138"/>
      <c r="AB36" s="33"/>
      <c r="AC36" s="139"/>
    </row>
    <row r="37" spans="1:29" s="197" customFormat="1" ht="17.25" customHeight="1" x14ac:dyDescent="0.2">
      <c r="A37" s="93" t="s">
        <v>22</v>
      </c>
      <c r="B37" s="93"/>
      <c r="C37" s="92"/>
      <c r="D37" s="92"/>
      <c r="E37" s="93"/>
      <c r="F37" s="153"/>
      <c r="G37" s="196"/>
      <c r="H37" s="166"/>
      <c r="I37" s="92"/>
      <c r="J37" s="106">
        <f>SUM(J13+J24+J15+J19+J17+J26+J28+J31+J33)</f>
        <v>0</v>
      </c>
      <c r="K37" s="196"/>
      <c r="L37" s="92"/>
      <c r="M37" s="92"/>
      <c r="N37" s="124">
        <f>SUM(N13+N24+N15+N19+N17+N26+N28+N31+N33)</f>
        <v>0</v>
      </c>
      <c r="O37" s="196"/>
      <c r="P37" s="92" t="s">
        <v>0</v>
      </c>
      <c r="Q37" s="92" t="s">
        <v>0</v>
      </c>
      <c r="R37" s="106">
        <f>SUM(R13+R24+R15+R19+R17+R26+R28+R31+R33)</f>
        <v>0</v>
      </c>
      <c r="S37" s="196"/>
      <c r="T37" s="92" t="s">
        <v>0</v>
      </c>
      <c r="U37" s="92" t="s">
        <v>0</v>
      </c>
      <c r="V37" s="124">
        <f>SUM(V13+V24+V15+V19+V17+V26+V28+V31+V33)</f>
        <v>0</v>
      </c>
      <c r="W37" s="196"/>
      <c r="X37" s="92" t="s">
        <v>0</v>
      </c>
      <c r="Y37" s="92" t="s">
        <v>0</v>
      </c>
      <c r="Z37" s="106">
        <f>SUM(Z13+Z24+Z15+Z19+Z17+Z26+Z28+Z31+Z33)</f>
        <v>0</v>
      </c>
      <c r="AA37" s="140"/>
      <c r="AB37" s="93"/>
      <c r="AC37" s="124">
        <f>SUM(J37+N37+R37+V37+Z37)</f>
        <v>0</v>
      </c>
    </row>
    <row r="38" spans="1:29" s="69" customFormat="1" x14ac:dyDescent="0.2">
      <c r="A38" s="68" t="s">
        <v>34</v>
      </c>
      <c r="B38" s="68"/>
      <c r="C38" s="62"/>
      <c r="D38" s="62"/>
      <c r="E38" s="68"/>
      <c r="F38" s="151"/>
      <c r="G38" s="181"/>
      <c r="H38" s="163"/>
      <c r="I38" s="57"/>
      <c r="J38" s="104">
        <f>J37-J15-J26-J31-J33</f>
        <v>0</v>
      </c>
      <c r="K38" s="181"/>
      <c r="L38" s="60"/>
      <c r="M38" s="60"/>
      <c r="N38" s="120">
        <f>N37-N15-N26-N31-N33</f>
        <v>0</v>
      </c>
      <c r="O38" s="181"/>
      <c r="P38" s="57"/>
      <c r="Q38" s="57"/>
      <c r="R38" s="104">
        <f>R37-R15-R26-R31-R33</f>
        <v>0</v>
      </c>
      <c r="S38" s="181"/>
      <c r="T38" s="60"/>
      <c r="U38" s="60"/>
      <c r="V38" s="120">
        <f>V37-V15-V26-V31-V33</f>
        <v>0</v>
      </c>
      <c r="W38" s="181"/>
      <c r="X38" s="57"/>
      <c r="Y38" s="57"/>
      <c r="Z38" s="104">
        <f>Z37-Z15-Z26-Z31-Z33</f>
        <v>0</v>
      </c>
      <c r="AA38" s="137"/>
      <c r="AB38" s="89"/>
      <c r="AC38" s="136">
        <f>SUM(J38:Z38)</f>
        <v>0</v>
      </c>
    </row>
    <row r="39" spans="1:29" s="69" customFormat="1" ht="15.75" thickBot="1" x14ac:dyDescent="0.25">
      <c r="A39" s="68" t="s">
        <v>23</v>
      </c>
      <c r="B39" s="218">
        <v>0.5</v>
      </c>
      <c r="D39" s="96"/>
      <c r="E39" s="68"/>
      <c r="F39" s="151"/>
      <c r="G39" s="329"/>
      <c r="H39" s="167"/>
      <c r="I39" s="168"/>
      <c r="J39" s="182">
        <f>J38*B39</f>
        <v>0</v>
      </c>
      <c r="K39" s="329"/>
      <c r="L39" s="125"/>
      <c r="M39" s="125"/>
      <c r="N39" s="126">
        <f>ROUND((N38*$B$39),0)</f>
        <v>0</v>
      </c>
      <c r="O39" s="329"/>
      <c r="P39" s="168" t="s">
        <v>14</v>
      </c>
      <c r="Q39" s="168" t="s">
        <v>0</v>
      </c>
      <c r="R39" s="182">
        <f>R38*J39</f>
        <v>0</v>
      </c>
      <c r="S39" s="329"/>
      <c r="T39" s="125" t="s">
        <v>14</v>
      </c>
      <c r="U39" s="125" t="s">
        <v>0</v>
      </c>
      <c r="V39" s="126">
        <f>ROUND((V38*$B$39),0)</f>
        <v>0</v>
      </c>
      <c r="W39" s="329"/>
      <c r="X39" s="168" t="s">
        <v>14</v>
      </c>
      <c r="Y39" s="168" t="s">
        <v>0</v>
      </c>
      <c r="Z39" s="182">
        <f>Z38*R39</f>
        <v>0</v>
      </c>
      <c r="AA39" s="141"/>
      <c r="AB39" s="142"/>
      <c r="AC39" s="143">
        <f>SUM(J39:Z39)</f>
        <v>0</v>
      </c>
    </row>
    <row r="40" spans="1:29" s="197" customFormat="1" ht="15" thickBot="1" x14ac:dyDescent="0.25">
      <c r="A40" s="294" t="s">
        <v>24</v>
      </c>
      <c r="B40" s="294"/>
      <c r="C40" s="295"/>
      <c r="D40" s="295"/>
      <c r="E40" s="294"/>
      <c r="F40" s="296"/>
      <c r="G40" s="327"/>
      <c r="H40" s="325"/>
      <c r="I40" s="97"/>
      <c r="J40" s="323">
        <f>J37+J39</f>
        <v>0</v>
      </c>
      <c r="K40" s="320"/>
      <c r="L40" s="98"/>
      <c r="M40" s="98"/>
      <c r="N40" s="324">
        <f>N37+N39</f>
        <v>0</v>
      </c>
      <c r="O40" s="320"/>
      <c r="P40" s="97"/>
      <c r="Q40" s="97"/>
      <c r="R40" s="323">
        <f>R37+R39</f>
        <v>0</v>
      </c>
      <c r="S40" s="320"/>
      <c r="T40" s="98"/>
      <c r="U40" s="98"/>
      <c r="V40" s="324">
        <f>V37+V39</f>
        <v>0</v>
      </c>
      <c r="W40" s="320"/>
      <c r="X40" s="97"/>
      <c r="Y40" s="97"/>
      <c r="Z40" s="323">
        <f>Z37+Z39</f>
        <v>0</v>
      </c>
      <c r="AA40" s="322"/>
      <c r="AB40" s="99"/>
      <c r="AC40" s="100">
        <f>SUM(J40:Z40)</f>
        <v>0</v>
      </c>
    </row>
    <row r="41" spans="1:29" ht="13.5" thickTop="1" x14ac:dyDescent="0.2"/>
    <row r="42" spans="1:29" x14ac:dyDescent="0.2">
      <c r="A42" s="26"/>
      <c r="B42" s="26"/>
    </row>
  </sheetData>
  <mergeCells count="6">
    <mergeCell ref="G5:J5"/>
    <mergeCell ref="AA5:AC5"/>
    <mergeCell ref="K5:N5"/>
    <mergeCell ref="O5:R5"/>
    <mergeCell ref="S5:V5"/>
    <mergeCell ref="W5:Z5"/>
  </mergeCells>
  <pageMargins left="0.7" right="0.7" top="0.75" bottom="0.75" header="0.3" footer="0.3"/>
  <pageSetup scale="44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75" x14ac:dyDescent="0.2"/>
  <cols>
    <col min="1" max="1" width="21.42578125" customWidth="1"/>
    <col min="2" max="2" width="8.140625" customWidth="1"/>
    <col min="3" max="3" width="9.140625" customWidth="1"/>
    <col min="6" max="6" width="7.85546875" bestFit="1" customWidth="1"/>
  </cols>
  <sheetData>
    <row r="1" spans="1:29" s="185" customFormat="1" ht="15.75" customHeight="1" x14ac:dyDescent="0.25">
      <c r="A1" s="319" t="s">
        <v>51</v>
      </c>
      <c r="B1" s="284"/>
    </row>
    <row r="2" spans="1:29" x14ac:dyDescent="0.2">
      <c r="A2" s="2" t="s">
        <v>30</v>
      </c>
      <c r="B2" s="2"/>
      <c r="F2" t="s">
        <v>0</v>
      </c>
      <c r="H2" s="15" t="s">
        <v>0</v>
      </c>
      <c r="I2" s="15" t="s">
        <v>0</v>
      </c>
      <c r="J2" s="15" t="s">
        <v>0</v>
      </c>
      <c r="K2" s="15"/>
      <c r="L2" s="15"/>
      <c r="M2" s="15"/>
      <c r="N2" s="12" t="s">
        <v>0</v>
      </c>
      <c r="O2" s="12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 spans="1:29" ht="15" x14ac:dyDescent="0.25">
      <c r="A3" s="22"/>
      <c r="B3" s="22"/>
      <c r="C3" s="22"/>
      <c r="D3" s="22"/>
      <c r="G3" t="s">
        <v>1</v>
      </c>
      <c r="H3" s="16">
        <v>1.02</v>
      </c>
      <c r="I3" s="15"/>
      <c r="J3" s="15"/>
      <c r="K3" s="15"/>
      <c r="L3" s="15"/>
      <c r="M3" s="15"/>
      <c r="N3" s="12"/>
      <c r="O3" s="12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1:29" ht="13.5" thickBot="1" x14ac:dyDescent="0.25">
      <c r="A4" s="14"/>
      <c r="B4" s="14"/>
      <c r="H4" s="15"/>
      <c r="I4" s="15"/>
      <c r="J4" s="15"/>
      <c r="K4" s="193" t="s">
        <v>49</v>
      </c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29" ht="13.5" thickBot="1" x14ac:dyDescent="0.25">
      <c r="A5" s="289" t="s">
        <v>0</v>
      </c>
      <c r="B5" s="289"/>
      <c r="C5" s="290"/>
      <c r="D5" s="290"/>
      <c r="E5" s="290"/>
      <c r="F5" s="326"/>
      <c r="G5" s="332" t="s">
        <v>28</v>
      </c>
      <c r="H5" s="333"/>
      <c r="I5" s="333"/>
      <c r="J5" s="334"/>
      <c r="K5" s="342" t="s">
        <v>2</v>
      </c>
      <c r="L5" s="338"/>
      <c r="M5" s="338"/>
      <c r="N5" s="343"/>
      <c r="O5" s="332" t="s">
        <v>3</v>
      </c>
      <c r="P5" s="339"/>
      <c r="Q5" s="339"/>
      <c r="R5" s="340"/>
      <c r="S5" s="342" t="s">
        <v>26</v>
      </c>
      <c r="T5" s="338"/>
      <c r="U5" s="338"/>
      <c r="V5" s="343"/>
      <c r="W5" s="332" t="s">
        <v>4</v>
      </c>
      <c r="X5" s="339"/>
      <c r="Y5" s="339"/>
      <c r="Z5" s="340"/>
      <c r="AA5" s="341" t="s">
        <v>5</v>
      </c>
      <c r="AB5" s="335"/>
      <c r="AC5" s="336"/>
    </row>
    <row r="6" spans="1:29" s="53" customFormat="1" ht="39" thickBot="1" x14ac:dyDescent="0.25">
      <c r="A6" s="316" t="s">
        <v>6</v>
      </c>
      <c r="B6" s="54" t="s">
        <v>56</v>
      </c>
      <c r="C6" s="39" t="s">
        <v>7</v>
      </c>
      <c r="D6" s="39" t="s">
        <v>29</v>
      </c>
      <c r="E6" s="40" t="s">
        <v>27</v>
      </c>
      <c r="F6" s="41" t="s">
        <v>8</v>
      </c>
      <c r="G6" s="309" t="s">
        <v>55</v>
      </c>
      <c r="H6" s="310" t="s">
        <v>9</v>
      </c>
      <c r="I6" s="310" t="s">
        <v>10</v>
      </c>
      <c r="J6" s="311" t="s">
        <v>11</v>
      </c>
      <c r="K6" s="45" t="s">
        <v>48</v>
      </c>
      <c r="L6" s="313" t="s">
        <v>9</v>
      </c>
      <c r="M6" s="313" t="s">
        <v>10</v>
      </c>
      <c r="N6" s="313" t="s">
        <v>11</v>
      </c>
      <c r="O6" s="309" t="s">
        <v>31</v>
      </c>
      <c r="P6" s="310" t="s">
        <v>9</v>
      </c>
      <c r="Q6" s="310" t="s">
        <v>10</v>
      </c>
      <c r="R6" s="311" t="s">
        <v>11</v>
      </c>
      <c r="S6" s="315" t="s">
        <v>32</v>
      </c>
      <c r="T6" s="313" t="s">
        <v>9</v>
      </c>
      <c r="U6" s="313" t="s">
        <v>10</v>
      </c>
      <c r="V6" s="48" t="s">
        <v>11</v>
      </c>
      <c r="W6" s="309" t="s">
        <v>33</v>
      </c>
      <c r="X6" s="310" t="s">
        <v>9</v>
      </c>
      <c r="Y6" s="310" t="s">
        <v>10</v>
      </c>
      <c r="Z6" s="311" t="s">
        <v>11</v>
      </c>
      <c r="AA6" s="314" t="s">
        <v>9</v>
      </c>
      <c r="AB6" s="312" t="s">
        <v>10</v>
      </c>
      <c r="AC6" s="317" t="s">
        <v>11</v>
      </c>
    </row>
    <row r="7" spans="1:29" x14ac:dyDescent="0.2">
      <c r="A7" s="34"/>
      <c r="B7" s="34"/>
      <c r="C7" s="35"/>
      <c r="D7" s="36">
        <f>C7*1.03</f>
        <v>0</v>
      </c>
      <c r="E7" s="37">
        <f t="shared" ref="E7:E12" si="0">G7*12</f>
        <v>0</v>
      </c>
      <c r="F7" s="171"/>
      <c r="G7" s="276">
        <v>0</v>
      </c>
      <c r="H7" s="154">
        <f t="shared" ref="H7:H12" si="1">ROUND(($D7*$G7),0)</f>
        <v>0</v>
      </c>
      <c r="I7" s="154">
        <f>H7*F7</f>
        <v>0</v>
      </c>
      <c r="J7" s="155">
        <f>SUM(H7:I7)</f>
        <v>0</v>
      </c>
      <c r="K7" s="188">
        <f t="shared" ref="K7:K12" si="2">G7</f>
        <v>0</v>
      </c>
      <c r="L7" s="23">
        <f t="shared" ref="L7:L12" si="3">D7*K7*$H$3</f>
        <v>0</v>
      </c>
      <c r="M7" s="23">
        <f>ROUND((L7*$F7),0)</f>
        <v>0</v>
      </c>
      <c r="N7" s="170">
        <f>SUM(L7:M7)</f>
        <v>0</v>
      </c>
      <c r="O7" s="190">
        <f>K7</f>
        <v>0</v>
      </c>
      <c r="P7" s="154">
        <f t="shared" ref="P7:P12" si="4">D7*O7*$H$3^2</f>
        <v>0</v>
      </c>
      <c r="Q7" s="154">
        <f>P7*F7</f>
        <v>0</v>
      </c>
      <c r="R7" s="155">
        <f>SUM(P7:Q7)</f>
        <v>0</v>
      </c>
      <c r="S7" s="189">
        <f>O7</f>
        <v>0</v>
      </c>
      <c r="T7" s="23">
        <f t="shared" ref="T7:T12" si="5">D7*S7*$H$3^3</f>
        <v>0</v>
      </c>
      <c r="U7" s="23">
        <f>ROUND((T7*$F7),0)</f>
        <v>0</v>
      </c>
      <c r="V7" s="170">
        <f>SUM(T7:U7)</f>
        <v>0</v>
      </c>
      <c r="W7" s="190">
        <f>S7</f>
        <v>0</v>
      </c>
      <c r="X7" s="154">
        <f t="shared" ref="X7:X12" si="6">D7*W7*$H$3^4</f>
        <v>0</v>
      </c>
      <c r="Y7" s="154">
        <f>ROUND((X7*$F7),0)</f>
        <v>0</v>
      </c>
      <c r="Z7" s="155">
        <f>SUM(X7:Y7)</f>
        <v>0</v>
      </c>
      <c r="AA7" s="128">
        <f t="shared" ref="AA7:AB12" si="7">SUM(H7+L7+P7+T7+X7)</f>
        <v>0</v>
      </c>
      <c r="AB7" s="129">
        <f t="shared" si="7"/>
        <v>0</v>
      </c>
      <c r="AC7" s="130">
        <f t="shared" ref="AC7:AC12" si="8">SUM(J7+N7+R7+V7+Z7)</f>
        <v>0</v>
      </c>
    </row>
    <row r="8" spans="1:29" x14ac:dyDescent="0.2">
      <c r="A8" s="3"/>
      <c r="B8" s="3"/>
      <c r="C8" s="21"/>
      <c r="D8" s="20">
        <f t="shared" ref="D8:D12" si="9">C8*1.03</f>
        <v>0</v>
      </c>
      <c r="E8" s="13">
        <f t="shared" si="0"/>
        <v>0</v>
      </c>
      <c r="F8" s="148"/>
      <c r="G8" s="277"/>
      <c r="H8" s="17">
        <f t="shared" si="1"/>
        <v>0</v>
      </c>
      <c r="I8" s="17">
        <f t="shared" ref="I8:I12" si="10">H8*F8</f>
        <v>0</v>
      </c>
      <c r="J8" s="157">
        <f>SUM(H8:I8)</f>
        <v>0</v>
      </c>
      <c r="K8" s="188">
        <f t="shared" si="2"/>
        <v>0</v>
      </c>
      <c r="L8" s="23">
        <f t="shared" si="3"/>
        <v>0</v>
      </c>
      <c r="M8" s="23">
        <f>ROUND((L8*$F8),0)</f>
        <v>0</v>
      </c>
      <c r="N8" s="170">
        <f>SUM(L8:M8)</f>
        <v>0</v>
      </c>
      <c r="O8" s="191">
        <f t="shared" ref="O8:O12" si="11">K8</f>
        <v>0</v>
      </c>
      <c r="P8" s="17">
        <f t="shared" si="4"/>
        <v>0</v>
      </c>
      <c r="Q8" s="17">
        <f>ROUND((P8*$F8),0)</f>
        <v>0</v>
      </c>
      <c r="R8" s="157">
        <f>SUM(P8:Q8)</f>
        <v>0</v>
      </c>
      <c r="S8" s="189">
        <f t="shared" ref="S8:S12" si="12">O8</f>
        <v>0</v>
      </c>
      <c r="T8" s="23">
        <f t="shared" si="5"/>
        <v>0</v>
      </c>
      <c r="U8" s="23">
        <f>ROUND((T8*$F8),0)</f>
        <v>0</v>
      </c>
      <c r="V8" s="170">
        <f>SUM(T8:U8)</f>
        <v>0</v>
      </c>
      <c r="W8" s="191">
        <f t="shared" ref="W8:W12" si="13">S8</f>
        <v>0</v>
      </c>
      <c r="X8" s="17">
        <f t="shared" si="6"/>
        <v>0</v>
      </c>
      <c r="Y8" s="17">
        <f>ROUND((X8*$F8),0)</f>
        <v>0</v>
      </c>
      <c r="Z8" s="157">
        <f>SUM(X8:Y8)</f>
        <v>0</v>
      </c>
      <c r="AA8" s="131">
        <f t="shared" si="7"/>
        <v>0</v>
      </c>
      <c r="AB8" s="32">
        <f t="shared" si="7"/>
        <v>0</v>
      </c>
      <c r="AC8" s="132">
        <f t="shared" si="8"/>
        <v>0</v>
      </c>
    </row>
    <row r="9" spans="1:29" x14ac:dyDescent="0.2">
      <c r="A9" s="3"/>
      <c r="B9" s="3"/>
      <c r="C9" s="21"/>
      <c r="D9" s="20">
        <f t="shared" si="9"/>
        <v>0</v>
      </c>
      <c r="E9" s="13">
        <f t="shared" si="0"/>
        <v>0</v>
      </c>
      <c r="F9" s="148"/>
      <c r="G9" s="277"/>
      <c r="H9" s="17">
        <f t="shared" si="1"/>
        <v>0</v>
      </c>
      <c r="I9" s="17">
        <f t="shared" si="10"/>
        <v>0</v>
      </c>
      <c r="J9" s="157">
        <f t="shared" ref="J9:J12" si="14">SUM(H9:I9)</f>
        <v>0</v>
      </c>
      <c r="K9" s="188">
        <f t="shared" si="2"/>
        <v>0</v>
      </c>
      <c r="L9" s="23">
        <f t="shared" si="3"/>
        <v>0</v>
      </c>
      <c r="M9" s="23">
        <f t="shared" ref="M9:M12" si="15">ROUND((L9*$F9),0)</f>
        <v>0</v>
      </c>
      <c r="N9" s="170">
        <f t="shared" ref="N9:N12" si="16">SUM(L9:M9)</f>
        <v>0</v>
      </c>
      <c r="O9" s="191">
        <f t="shared" si="11"/>
        <v>0</v>
      </c>
      <c r="P9" s="17">
        <f t="shared" si="4"/>
        <v>0</v>
      </c>
      <c r="Q9" s="17">
        <f t="shared" ref="Q9:Q12" si="17">ROUND((P9*$F9),0)</f>
        <v>0</v>
      </c>
      <c r="R9" s="157">
        <f t="shared" ref="R9:R12" si="18">SUM(P9:Q9)</f>
        <v>0</v>
      </c>
      <c r="S9" s="189">
        <f t="shared" si="12"/>
        <v>0</v>
      </c>
      <c r="T9" s="23">
        <f t="shared" si="5"/>
        <v>0</v>
      </c>
      <c r="U9" s="23">
        <f t="shared" ref="U9:U12" si="19">ROUND((T9*$F9),0)</f>
        <v>0</v>
      </c>
      <c r="V9" s="170">
        <f t="shared" ref="V9:V12" si="20">SUM(T9:U9)</f>
        <v>0</v>
      </c>
      <c r="W9" s="191">
        <f t="shared" si="13"/>
        <v>0</v>
      </c>
      <c r="X9" s="17">
        <f t="shared" si="6"/>
        <v>0</v>
      </c>
      <c r="Y9" s="17">
        <f t="shared" ref="Y9:Y12" si="21">ROUND((X9*$F9),0)</f>
        <v>0</v>
      </c>
      <c r="Z9" s="157">
        <f t="shared" ref="Z9:Z12" si="22">SUM(X9:Y9)</f>
        <v>0</v>
      </c>
      <c r="AA9" s="131">
        <f t="shared" si="7"/>
        <v>0</v>
      </c>
      <c r="AB9" s="32">
        <f t="shared" si="7"/>
        <v>0</v>
      </c>
      <c r="AC9" s="132">
        <f t="shared" si="8"/>
        <v>0</v>
      </c>
    </row>
    <row r="10" spans="1:29" x14ac:dyDescent="0.2">
      <c r="A10" s="4"/>
      <c r="B10" s="4"/>
      <c r="C10" s="25"/>
      <c r="D10" s="20">
        <f t="shared" si="9"/>
        <v>0</v>
      </c>
      <c r="E10" s="13">
        <f t="shared" si="0"/>
        <v>0</v>
      </c>
      <c r="F10" s="148"/>
      <c r="G10" s="278"/>
      <c r="H10" s="17">
        <f t="shared" si="1"/>
        <v>0</v>
      </c>
      <c r="I10" s="17">
        <f t="shared" si="10"/>
        <v>0</v>
      </c>
      <c r="J10" s="157">
        <f>SUM(H10:I10)</f>
        <v>0</v>
      </c>
      <c r="K10" s="188">
        <f t="shared" si="2"/>
        <v>0</v>
      </c>
      <c r="L10" s="23">
        <f t="shared" si="3"/>
        <v>0</v>
      </c>
      <c r="M10" s="23">
        <f>ROUND((L10*$F10),0)</f>
        <v>0</v>
      </c>
      <c r="N10" s="170">
        <f>SUM(L10:M10)</f>
        <v>0</v>
      </c>
      <c r="O10" s="191">
        <f t="shared" si="11"/>
        <v>0</v>
      </c>
      <c r="P10" s="17">
        <f t="shared" si="4"/>
        <v>0</v>
      </c>
      <c r="Q10" s="17">
        <f t="shared" si="17"/>
        <v>0</v>
      </c>
      <c r="R10" s="157">
        <f t="shared" si="18"/>
        <v>0</v>
      </c>
      <c r="S10" s="189">
        <f t="shared" si="12"/>
        <v>0</v>
      </c>
      <c r="T10" s="23">
        <f t="shared" si="5"/>
        <v>0</v>
      </c>
      <c r="U10" s="23">
        <f t="shared" si="19"/>
        <v>0</v>
      </c>
      <c r="V10" s="170">
        <f t="shared" si="20"/>
        <v>0</v>
      </c>
      <c r="W10" s="191">
        <f t="shared" si="13"/>
        <v>0</v>
      </c>
      <c r="X10" s="17">
        <f t="shared" si="6"/>
        <v>0</v>
      </c>
      <c r="Y10" s="17">
        <f t="shared" si="21"/>
        <v>0</v>
      </c>
      <c r="Z10" s="157">
        <f t="shared" si="22"/>
        <v>0</v>
      </c>
      <c r="AA10" s="131">
        <f t="shared" si="7"/>
        <v>0</v>
      </c>
      <c r="AB10" s="32">
        <f t="shared" si="7"/>
        <v>0</v>
      </c>
      <c r="AC10" s="132">
        <f t="shared" si="8"/>
        <v>0</v>
      </c>
    </row>
    <row r="11" spans="1:29" x14ac:dyDescent="0.2">
      <c r="A11" s="4"/>
      <c r="B11" s="4"/>
      <c r="C11" s="25"/>
      <c r="D11" s="20">
        <f t="shared" si="9"/>
        <v>0</v>
      </c>
      <c r="E11" s="13">
        <f t="shared" si="0"/>
        <v>0</v>
      </c>
      <c r="F11" s="148"/>
      <c r="G11" s="278"/>
      <c r="H11" s="17">
        <f t="shared" si="1"/>
        <v>0</v>
      </c>
      <c r="I11" s="17">
        <f t="shared" si="10"/>
        <v>0</v>
      </c>
      <c r="J11" s="157">
        <f t="shared" si="14"/>
        <v>0</v>
      </c>
      <c r="K11" s="188">
        <f t="shared" si="2"/>
        <v>0</v>
      </c>
      <c r="L11" s="23">
        <f t="shared" si="3"/>
        <v>0</v>
      </c>
      <c r="M11" s="23">
        <f t="shared" ref="M11" si="23">ROUND((L11*$F11),0)</f>
        <v>0</v>
      </c>
      <c r="N11" s="170">
        <f t="shared" si="16"/>
        <v>0</v>
      </c>
      <c r="O11" s="191">
        <f t="shared" si="11"/>
        <v>0</v>
      </c>
      <c r="P11" s="17">
        <f t="shared" si="4"/>
        <v>0</v>
      </c>
      <c r="Q11" s="17">
        <f t="shared" si="17"/>
        <v>0</v>
      </c>
      <c r="R11" s="157">
        <f t="shared" si="18"/>
        <v>0</v>
      </c>
      <c r="S11" s="189">
        <f t="shared" si="12"/>
        <v>0</v>
      </c>
      <c r="T11" s="23">
        <f t="shared" si="5"/>
        <v>0</v>
      </c>
      <c r="U11" s="23">
        <f t="shared" si="19"/>
        <v>0</v>
      </c>
      <c r="V11" s="170">
        <f t="shared" si="20"/>
        <v>0</v>
      </c>
      <c r="W11" s="191">
        <f t="shared" si="13"/>
        <v>0</v>
      </c>
      <c r="X11" s="17">
        <f t="shared" si="6"/>
        <v>0</v>
      </c>
      <c r="Y11" s="17">
        <f t="shared" si="21"/>
        <v>0</v>
      </c>
      <c r="Z11" s="157">
        <f t="shared" si="22"/>
        <v>0</v>
      </c>
      <c r="AA11" s="131">
        <f t="shared" si="7"/>
        <v>0</v>
      </c>
      <c r="AB11" s="32">
        <f t="shared" si="7"/>
        <v>0</v>
      </c>
      <c r="AC11" s="132">
        <f t="shared" si="8"/>
        <v>0</v>
      </c>
    </row>
    <row r="12" spans="1:29" ht="13.5" thickBot="1" x14ac:dyDescent="0.25">
      <c r="A12" s="3"/>
      <c r="B12" s="3"/>
      <c r="C12" s="21"/>
      <c r="D12" s="20">
        <f t="shared" si="9"/>
        <v>0</v>
      </c>
      <c r="E12" s="13">
        <f t="shared" si="0"/>
        <v>0</v>
      </c>
      <c r="F12" s="148"/>
      <c r="G12" s="279"/>
      <c r="H12" s="173">
        <f t="shared" si="1"/>
        <v>0</v>
      </c>
      <c r="I12" s="173">
        <f t="shared" si="10"/>
        <v>0</v>
      </c>
      <c r="J12" s="174">
        <f t="shared" si="14"/>
        <v>0</v>
      </c>
      <c r="K12" s="188">
        <f t="shared" si="2"/>
        <v>0</v>
      </c>
      <c r="L12" s="55">
        <f t="shared" si="3"/>
        <v>0</v>
      </c>
      <c r="M12" s="55">
        <f t="shared" si="15"/>
        <v>0</v>
      </c>
      <c r="N12" s="172">
        <f t="shared" si="16"/>
        <v>0</v>
      </c>
      <c r="O12" s="192">
        <f t="shared" si="11"/>
        <v>0</v>
      </c>
      <c r="P12" s="173">
        <f t="shared" si="4"/>
        <v>0</v>
      </c>
      <c r="Q12" s="173">
        <f t="shared" si="17"/>
        <v>0</v>
      </c>
      <c r="R12" s="174">
        <f t="shared" si="18"/>
        <v>0</v>
      </c>
      <c r="S12" s="189">
        <f t="shared" si="12"/>
        <v>0</v>
      </c>
      <c r="T12" s="55">
        <f t="shared" si="5"/>
        <v>0</v>
      </c>
      <c r="U12" s="55">
        <f t="shared" si="19"/>
        <v>0</v>
      </c>
      <c r="V12" s="172">
        <f t="shared" si="20"/>
        <v>0</v>
      </c>
      <c r="W12" s="192">
        <f t="shared" si="13"/>
        <v>0</v>
      </c>
      <c r="X12" s="173">
        <f t="shared" si="6"/>
        <v>0</v>
      </c>
      <c r="Y12" s="173">
        <f t="shared" si="21"/>
        <v>0</v>
      </c>
      <c r="Z12" s="174">
        <f t="shared" si="22"/>
        <v>0</v>
      </c>
      <c r="AA12" s="175">
        <f t="shared" si="7"/>
        <v>0</v>
      </c>
      <c r="AB12" s="176">
        <f t="shared" si="7"/>
        <v>0</v>
      </c>
      <c r="AC12" s="177">
        <f t="shared" si="8"/>
        <v>0</v>
      </c>
    </row>
    <row r="13" spans="1:29" s="69" customFormat="1" ht="13.5" thickBot="1" x14ac:dyDescent="0.25">
      <c r="A13" s="78" t="s">
        <v>12</v>
      </c>
      <c r="B13" s="78"/>
      <c r="C13" s="79" t="s">
        <v>0</v>
      </c>
      <c r="D13" s="79"/>
      <c r="E13" s="77">
        <f>SUM(E7:E7)</f>
        <v>0</v>
      </c>
      <c r="F13" s="183"/>
      <c r="G13" s="178"/>
      <c r="H13" s="158">
        <f>SUM(H7:H12)</f>
        <v>0</v>
      </c>
      <c r="I13" s="81">
        <f>SUM(I7:I12)</f>
        <v>0</v>
      </c>
      <c r="J13" s="103">
        <f>SUM(J7:J12)</f>
        <v>0</v>
      </c>
      <c r="K13" s="178"/>
      <c r="L13" s="83">
        <f>SUM(L7:L12)</f>
        <v>0</v>
      </c>
      <c r="M13" s="84">
        <f>SUM(M7:M12)</f>
        <v>0</v>
      </c>
      <c r="N13" s="117">
        <f>SUM(N7:N12)</f>
        <v>0</v>
      </c>
      <c r="O13" s="178"/>
      <c r="P13" s="81">
        <f>SUM(P7:P12)</f>
        <v>0</v>
      </c>
      <c r="Q13" s="81">
        <f>SUM(Q7:Q12)</f>
        <v>0</v>
      </c>
      <c r="R13" s="159">
        <f>SUM(R7:R12)</f>
        <v>0</v>
      </c>
      <c r="S13" s="178"/>
      <c r="T13" s="83">
        <f>D13*S13*1.09</f>
        <v>0</v>
      </c>
      <c r="U13" s="84">
        <f>SUM(U7:U12)</f>
        <v>0</v>
      </c>
      <c r="V13" s="117">
        <f>SUM(V7:V12)</f>
        <v>0</v>
      </c>
      <c r="W13" s="178"/>
      <c r="X13" s="81">
        <f>D13*W13*1.12</f>
        <v>0</v>
      </c>
      <c r="Y13" s="81">
        <f>SUM(Y7:Y12)</f>
        <v>0</v>
      </c>
      <c r="Z13" s="159">
        <f>SUM(Z7:Z12)</f>
        <v>0</v>
      </c>
      <c r="AA13" s="133">
        <f>SUM(AA7:AA12)</f>
        <v>0</v>
      </c>
      <c r="AB13" s="85">
        <f>SUM(AB7:AB12)</f>
        <v>0</v>
      </c>
      <c r="AC13" s="134">
        <f>SUM(AC7:AC12)</f>
        <v>0</v>
      </c>
    </row>
    <row r="14" spans="1:29" s="9" customFormat="1" ht="13.5" thickTop="1" x14ac:dyDescent="0.2">
      <c r="A14" s="3"/>
      <c r="B14" s="3"/>
      <c r="C14" s="6"/>
      <c r="D14" s="6"/>
      <c r="E14" s="13"/>
      <c r="F14" s="148"/>
      <c r="G14" s="118"/>
      <c r="H14" s="194"/>
      <c r="I14" s="71"/>
      <c r="J14" s="70"/>
      <c r="K14" s="118"/>
      <c r="L14" s="27"/>
      <c r="M14" s="27"/>
      <c r="N14" s="195"/>
      <c r="O14" s="118"/>
      <c r="P14" s="17"/>
      <c r="Q14" s="17"/>
      <c r="R14" s="157"/>
      <c r="S14" s="118"/>
      <c r="T14" s="23"/>
      <c r="U14" s="23"/>
      <c r="V14" s="115"/>
      <c r="W14" s="118"/>
      <c r="X14" s="17"/>
      <c r="Y14" s="17"/>
      <c r="Z14" s="157"/>
      <c r="AA14" s="131"/>
      <c r="AB14" s="32"/>
      <c r="AC14" s="132"/>
    </row>
    <row r="15" spans="1:29" s="69" customFormat="1" x14ac:dyDescent="0.2">
      <c r="A15" s="78" t="s">
        <v>13</v>
      </c>
      <c r="B15" s="78"/>
      <c r="C15" s="72"/>
      <c r="D15" s="72"/>
      <c r="E15" s="7"/>
      <c r="F15" s="184"/>
      <c r="G15" s="119"/>
      <c r="H15" s="179"/>
      <c r="I15" s="56"/>
      <c r="J15" s="104">
        <f>SUM(J16:J16)</f>
        <v>0</v>
      </c>
      <c r="K15" s="119"/>
      <c r="L15" s="58"/>
      <c r="M15" s="59"/>
      <c r="N15" s="120">
        <f>SUM(N16:N16)</f>
        <v>0</v>
      </c>
      <c r="O15" s="119"/>
      <c r="P15" s="57"/>
      <c r="Q15" s="57"/>
      <c r="R15" s="104">
        <f>SUM(R16:R16)</f>
        <v>0</v>
      </c>
      <c r="S15" s="119"/>
      <c r="T15" s="60"/>
      <c r="U15" s="60"/>
      <c r="V15" s="120">
        <f>SUM(V16:V16)</f>
        <v>0</v>
      </c>
      <c r="W15" s="119"/>
      <c r="X15" s="57"/>
      <c r="Y15" s="57"/>
      <c r="Z15" s="104">
        <f>SUM(Z16:Z16)</f>
        <v>0</v>
      </c>
      <c r="AA15" s="180"/>
      <c r="AB15" s="61"/>
      <c r="AC15" s="136">
        <f>J15+N15+R15+V15+Z15</f>
        <v>0</v>
      </c>
    </row>
    <row r="16" spans="1:29" s="9" customFormat="1" x14ac:dyDescent="0.2">
      <c r="A16" s="3"/>
      <c r="B16" s="3"/>
      <c r="C16" s="6"/>
      <c r="D16" s="6"/>
      <c r="E16" s="3"/>
      <c r="F16" s="150"/>
      <c r="G16" s="118"/>
      <c r="H16" s="156"/>
      <c r="I16" s="17"/>
      <c r="J16" s="102"/>
      <c r="K16" s="118"/>
      <c r="L16" s="28"/>
      <c r="M16" s="23"/>
      <c r="N16" s="115"/>
      <c r="O16" s="118"/>
      <c r="P16" s="17"/>
      <c r="Q16" s="17"/>
      <c r="R16" s="102"/>
      <c r="S16" s="118"/>
      <c r="T16" s="23"/>
      <c r="U16" s="23"/>
      <c r="V16" s="115"/>
      <c r="W16" s="118"/>
      <c r="X16" s="17"/>
      <c r="Y16" s="17"/>
      <c r="Z16" s="102"/>
      <c r="AA16" s="138"/>
      <c r="AB16" s="33"/>
      <c r="AC16" s="132"/>
    </row>
    <row r="17" spans="1:29" s="69" customFormat="1" x14ac:dyDescent="0.2">
      <c r="A17" s="78" t="s">
        <v>15</v>
      </c>
      <c r="B17" s="78"/>
      <c r="C17" s="67"/>
      <c r="D17" s="67"/>
      <c r="E17" s="68"/>
      <c r="F17" s="151"/>
      <c r="G17" s="119"/>
      <c r="H17" s="163"/>
      <c r="I17" s="57"/>
      <c r="J17" s="104">
        <f>SUM(J18:J18)</f>
        <v>0</v>
      </c>
      <c r="K17" s="119"/>
      <c r="L17" s="59"/>
      <c r="M17" s="59"/>
      <c r="N17" s="120">
        <f>SUM(N18:N18)</f>
        <v>0</v>
      </c>
      <c r="O17" s="119"/>
      <c r="P17" s="57" t="s">
        <v>0</v>
      </c>
      <c r="Q17" s="57" t="s">
        <v>0</v>
      </c>
      <c r="R17" s="104">
        <f>SUM(R18:R18)</f>
        <v>0</v>
      </c>
      <c r="S17" s="119"/>
      <c r="T17" s="60" t="s">
        <v>0</v>
      </c>
      <c r="U17" s="60" t="s">
        <v>0</v>
      </c>
      <c r="V17" s="120">
        <f>SUM(V18:V18)</f>
        <v>0</v>
      </c>
      <c r="W17" s="119"/>
      <c r="X17" s="57" t="s">
        <v>0</v>
      </c>
      <c r="Y17" s="57" t="s">
        <v>0</v>
      </c>
      <c r="Z17" s="104">
        <f>SUM(Z18:Z18)</f>
        <v>0</v>
      </c>
      <c r="AA17" s="137"/>
      <c r="AB17" s="89"/>
      <c r="AC17" s="136">
        <f>J17+N17+R17+V17+Z17</f>
        <v>0</v>
      </c>
    </row>
    <row r="18" spans="1:29" s="9" customFormat="1" x14ac:dyDescent="0.2">
      <c r="A18" s="11"/>
      <c r="B18" s="11"/>
      <c r="C18" s="10"/>
      <c r="D18" s="10"/>
      <c r="E18" s="11"/>
      <c r="F18" s="152"/>
      <c r="G18" s="118"/>
      <c r="H18" s="156"/>
      <c r="I18" s="17"/>
      <c r="J18" s="102"/>
      <c r="K18" s="118"/>
      <c r="L18" s="23"/>
      <c r="M18" s="23"/>
      <c r="N18" s="115"/>
      <c r="O18" s="118"/>
      <c r="P18" s="17"/>
      <c r="Q18" s="17"/>
      <c r="R18" s="102"/>
      <c r="S18" s="118"/>
      <c r="T18" s="23"/>
      <c r="U18" s="23"/>
      <c r="V18" s="115"/>
      <c r="W18" s="118"/>
      <c r="X18" s="17"/>
      <c r="Y18" s="17"/>
      <c r="Z18" s="102"/>
      <c r="AA18" s="138"/>
      <c r="AB18" s="33"/>
      <c r="AC18" s="132"/>
    </row>
    <row r="19" spans="1:29" s="69" customFormat="1" x14ac:dyDescent="0.2">
      <c r="A19" s="302" t="s">
        <v>57</v>
      </c>
      <c r="B19" s="78"/>
      <c r="C19" s="67"/>
      <c r="D19" s="67"/>
      <c r="E19" s="68"/>
      <c r="F19" s="151"/>
      <c r="G19" s="119"/>
      <c r="H19" s="163"/>
      <c r="I19" s="57"/>
      <c r="J19" s="104">
        <f>SUM(J20:J21)</f>
        <v>0</v>
      </c>
      <c r="K19" s="119"/>
      <c r="L19" s="58"/>
      <c r="M19" s="59"/>
      <c r="N19" s="120">
        <f>SUM(N20:N21)</f>
        <v>0</v>
      </c>
      <c r="O19" s="119"/>
      <c r="P19" s="57"/>
      <c r="Q19" s="57"/>
      <c r="R19" s="104">
        <f>SUM(R20:R21)</f>
        <v>0</v>
      </c>
      <c r="S19" s="119"/>
      <c r="T19" s="60"/>
      <c r="U19" s="60" t="s">
        <v>0</v>
      </c>
      <c r="V19" s="120">
        <f>SUM(V20:V21)</f>
        <v>0</v>
      </c>
      <c r="W19" s="119"/>
      <c r="X19" s="57"/>
      <c r="Y19" s="57"/>
      <c r="Z19" s="104">
        <f>SUM(Z20:Z21)</f>
        <v>0</v>
      </c>
      <c r="AA19" s="135" t="s">
        <v>0</v>
      </c>
      <c r="AB19" s="89"/>
      <c r="AC19" s="136">
        <f>J19+N19+R19+V19+Z19</f>
        <v>0</v>
      </c>
    </row>
    <row r="20" spans="1:29" s="9" customFormat="1" x14ac:dyDescent="0.2">
      <c r="A20" s="3"/>
      <c r="B20" s="3"/>
      <c r="C20" s="10"/>
      <c r="D20" s="10"/>
      <c r="E20" s="11"/>
      <c r="F20" s="152"/>
      <c r="G20" s="118"/>
      <c r="H20" s="156"/>
      <c r="I20" s="17"/>
      <c r="J20" s="102"/>
      <c r="K20" s="118"/>
      <c r="L20" s="28"/>
      <c r="M20" s="23"/>
      <c r="N20" s="115"/>
      <c r="O20" s="118"/>
      <c r="P20" s="17"/>
      <c r="Q20" s="17"/>
      <c r="R20" s="102"/>
      <c r="S20" s="118"/>
      <c r="T20" s="23"/>
      <c r="U20" s="23"/>
      <c r="V20" s="115"/>
      <c r="W20" s="118"/>
      <c r="X20" s="17"/>
      <c r="Y20" s="17"/>
      <c r="Z20" s="102"/>
      <c r="AA20" s="131"/>
      <c r="AB20" s="33"/>
      <c r="AC20" s="132">
        <f t="shared" ref="AC20" si="24">J20+N20+R20+V20+Z20</f>
        <v>0</v>
      </c>
    </row>
    <row r="21" spans="1:29" s="9" customFormat="1" x14ac:dyDescent="0.2">
      <c r="A21" s="11"/>
      <c r="B21" s="11"/>
      <c r="C21" s="11"/>
      <c r="D21" s="11"/>
      <c r="E21" s="11"/>
      <c r="F21" s="152"/>
      <c r="G21" s="118"/>
      <c r="H21" s="156"/>
      <c r="I21" s="17"/>
      <c r="J21" s="102"/>
      <c r="K21" s="118"/>
      <c r="L21" s="28"/>
      <c r="M21" s="23"/>
      <c r="N21" s="115"/>
      <c r="O21" s="118"/>
      <c r="P21" s="17"/>
      <c r="Q21" s="17"/>
      <c r="R21" s="102"/>
      <c r="S21" s="118"/>
      <c r="T21" s="23"/>
      <c r="U21" s="23"/>
      <c r="V21" s="115"/>
      <c r="W21" s="118"/>
      <c r="X21" s="17"/>
      <c r="Y21" s="17"/>
      <c r="Z21" s="102"/>
      <c r="AA21" s="131"/>
      <c r="AB21" s="33"/>
      <c r="AC21" s="132"/>
    </row>
    <row r="22" spans="1:29" s="9" customFormat="1" x14ac:dyDescent="0.2">
      <c r="A22" s="302" t="s">
        <v>54</v>
      </c>
      <c r="B22" s="152"/>
      <c r="C22" s="11"/>
      <c r="D22" s="11"/>
      <c r="E22" s="11"/>
      <c r="F22" s="152"/>
      <c r="G22" s="118"/>
      <c r="H22" s="156"/>
      <c r="I22" s="17"/>
      <c r="J22" s="104">
        <f>SUM(J23:J23)</f>
        <v>0</v>
      </c>
      <c r="K22" s="118"/>
      <c r="L22" s="28"/>
      <c r="M22" s="23"/>
      <c r="N22" s="120">
        <f>SUM(N23:N23)</f>
        <v>0</v>
      </c>
      <c r="O22" s="118"/>
      <c r="P22" s="17"/>
      <c r="Q22" s="17"/>
      <c r="R22" s="104">
        <f>SUM(R23:R23)</f>
        <v>0</v>
      </c>
      <c r="S22" s="118"/>
      <c r="T22" s="23"/>
      <c r="U22" s="23"/>
      <c r="V22" s="120">
        <f>SUM(V23:V23)</f>
        <v>0</v>
      </c>
      <c r="W22" s="118"/>
      <c r="X22" s="17"/>
      <c r="Y22" s="17"/>
      <c r="Z22" s="104">
        <f>SUM(Z23:Z23)</f>
        <v>0</v>
      </c>
      <c r="AA22" s="131"/>
      <c r="AB22" s="33"/>
      <c r="AC22" s="136">
        <f>J22+N22+R22+V22+Z22</f>
        <v>0</v>
      </c>
    </row>
    <row r="23" spans="1:29" s="9" customFormat="1" x14ac:dyDescent="0.2">
      <c r="A23" s="152"/>
      <c r="B23" s="152"/>
      <c r="C23" s="11"/>
      <c r="D23" s="11"/>
      <c r="E23" s="11"/>
      <c r="F23" s="152"/>
      <c r="G23" s="118"/>
      <c r="H23" s="156"/>
      <c r="I23" s="17"/>
      <c r="J23" s="102"/>
      <c r="K23" s="118"/>
      <c r="L23" s="28"/>
      <c r="M23" s="23"/>
      <c r="N23" s="115"/>
      <c r="O23" s="118"/>
      <c r="P23" s="17"/>
      <c r="Q23" s="17"/>
      <c r="R23" s="102"/>
      <c r="S23" s="118"/>
      <c r="T23" s="23"/>
      <c r="U23" s="23"/>
      <c r="V23" s="115"/>
      <c r="W23" s="118"/>
      <c r="X23" s="17"/>
      <c r="Y23" s="17"/>
      <c r="Z23" s="102"/>
      <c r="AA23" s="131"/>
      <c r="AB23" s="33"/>
      <c r="AC23" s="132"/>
    </row>
    <row r="24" spans="1:29" s="69" customFormat="1" x14ac:dyDescent="0.2">
      <c r="A24" s="87" t="s">
        <v>25</v>
      </c>
      <c r="B24" s="87"/>
      <c r="C24" s="63"/>
      <c r="D24" s="63"/>
      <c r="E24" s="63"/>
      <c r="F24" s="87"/>
      <c r="G24" s="119"/>
      <c r="H24" s="160"/>
      <c r="I24" s="64"/>
      <c r="J24" s="104">
        <f>SUM(J25:J25)</f>
        <v>0</v>
      </c>
      <c r="K24" s="119"/>
      <c r="L24" s="60"/>
      <c r="M24" s="60"/>
      <c r="N24" s="120">
        <f>SUM(N25:N25)</f>
        <v>0</v>
      </c>
      <c r="O24" s="119"/>
      <c r="P24" s="57"/>
      <c r="Q24" s="57" t="s">
        <v>0</v>
      </c>
      <c r="R24" s="104">
        <f>SUM(R25:R25)</f>
        <v>0</v>
      </c>
      <c r="S24" s="119"/>
      <c r="T24" s="60"/>
      <c r="U24" s="60"/>
      <c r="V24" s="120">
        <f>SUM(V25:V25)</f>
        <v>0</v>
      </c>
      <c r="W24" s="119"/>
      <c r="X24" s="57"/>
      <c r="Y24" s="57"/>
      <c r="Z24" s="104">
        <f>SUM(Z25:Z25)</f>
        <v>0</v>
      </c>
      <c r="AA24" s="135"/>
      <c r="AB24" s="65"/>
      <c r="AC24" s="136">
        <f>J24+N24+R24+V24+Z24</f>
        <v>0</v>
      </c>
    </row>
    <row r="25" spans="1:29" s="9" customFormat="1" x14ac:dyDescent="0.2">
      <c r="A25" s="19"/>
      <c r="B25" s="19"/>
      <c r="C25" s="75"/>
      <c r="D25" s="75"/>
      <c r="E25" s="75"/>
      <c r="F25" s="19"/>
      <c r="G25" s="118"/>
      <c r="H25" s="162"/>
      <c r="I25" s="76"/>
      <c r="J25" s="102"/>
      <c r="K25" s="118"/>
      <c r="L25" s="23"/>
      <c r="M25" s="23"/>
      <c r="N25" s="115"/>
      <c r="O25" s="118"/>
      <c r="P25" s="17"/>
      <c r="Q25" s="17"/>
      <c r="R25" s="102"/>
      <c r="S25" s="118"/>
      <c r="T25" s="23"/>
      <c r="U25" s="23"/>
      <c r="V25" s="115"/>
      <c r="W25" s="118"/>
      <c r="X25" s="17"/>
      <c r="Y25" s="17"/>
      <c r="Z25" s="102"/>
      <c r="AA25" s="131"/>
      <c r="AB25" s="32"/>
      <c r="AC25" s="132"/>
    </row>
    <row r="26" spans="1:29" s="69" customFormat="1" x14ac:dyDescent="0.2">
      <c r="A26" s="78" t="s">
        <v>16</v>
      </c>
      <c r="B26" s="78"/>
      <c r="C26" s="67"/>
      <c r="D26" s="67"/>
      <c r="E26" s="68"/>
      <c r="F26" s="151"/>
      <c r="G26" s="119"/>
      <c r="H26" s="163"/>
      <c r="I26" s="57"/>
      <c r="J26" s="104">
        <f>SUM(J27:J27)</f>
        <v>0</v>
      </c>
      <c r="K26" s="119"/>
      <c r="L26" s="60"/>
      <c r="M26" s="60"/>
      <c r="N26" s="120">
        <f>SUM(N27:N27)</f>
        <v>0</v>
      </c>
      <c r="O26" s="119"/>
      <c r="P26" s="57"/>
      <c r="Q26" s="57"/>
      <c r="R26" s="104">
        <f>SUM(R27:R27)</f>
        <v>0</v>
      </c>
      <c r="S26" s="119"/>
      <c r="T26" s="60"/>
      <c r="U26" s="60"/>
      <c r="V26" s="120">
        <f>SUM(V27:V27)</f>
        <v>0</v>
      </c>
      <c r="W26" s="119"/>
      <c r="X26" s="57"/>
      <c r="Y26" s="57"/>
      <c r="Z26" s="104">
        <f>SUM(Z27:Z27)</f>
        <v>0</v>
      </c>
      <c r="AA26" s="137"/>
      <c r="AB26" s="89"/>
      <c r="AC26" s="136">
        <f t="shared" ref="AC26:AC31" si="25">J26+N26+R26+V26+Z26</f>
        <v>0</v>
      </c>
    </row>
    <row r="27" spans="1:29" s="9" customFormat="1" x14ac:dyDescent="0.2">
      <c r="A27" s="3"/>
      <c r="B27" s="3"/>
      <c r="C27" s="10"/>
      <c r="D27" s="10"/>
      <c r="E27" s="11"/>
      <c r="F27" s="152"/>
      <c r="G27" s="118"/>
      <c r="H27" s="156"/>
      <c r="I27" s="17"/>
      <c r="J27" s="102"/>
      <c r="K27" s="118"/>
      <c r="L27" s="23"/>
      <c r="M27" s="23"/>
      <c r="N27" s="115"/>
      <c r="O27" s="118"/>
      <c r="P27" s="17"/>
      <c r="Q27" s="17"/>
      <c r="R27" s="102"/>
      <c r="S27" s="118"/>
      <c r="T27" s="23"/>
      <c r="U27" s="23"/>
      <c r="V27" s="115"/>
      <c r="W27" s="118"/>
      <c r="X27" s="17"/>
      <c r="Y27" s="17"/>
      <c r="Z27" s="102"/>
      <c r="AA27" s="138"/>
      <c r="AB27" s="33"/>
      <c r="AC27" s="132"/>
    </row>
    <row r="28" spans="1:29" s="69" customFormat="1" x14ac:dyDescent="0.2">
      <c r="A28" s="78" t="s">
        <v>17</v>
      </c>
      <c r="B28" s="78"/>
      <c r="C28" s="67"/>
      <c r="D28" s="67"/>
      <c r="E28" s="68"/>
      <c r="F28" s="151"/>
      <c r="G28" s="119"/>
      <c r="H28" s="163"/>
      <c r="I28" s="57"/>
      <c r="J28" s="104">
        <f>SUM(J29:J30)</f>
        <v>0</v>
      </c>
      <c r="K28" s="119"/>
      <c r="L28" s="60" t="s">
        <v>0</v>
      </c>
      <c r="M28" s="60"/>
      <c r="N28" s="120">
        <f>SUM(N29:N30)</f>
        <v>0</v>
      </c>
      <c r="O28" s="119"/>
      <c r="P28" s="57" t="s">
        <v>0</v>
      </c>
      <c r="Q28" s="57"/>
      <c r="R28" s="104">
        <f>SUM(R29:R30)</f>
        <v>0</v>
      </c>
      <c r="S28" s="119"/>
      <c r="T28" s="59"/>
      <c r="U28" s="59"/>
      <c r="V28" s="120">
        <f>SUM(V29:V30)</f>
        <v>0</v>
      </c>
      <c r="W28" s="119"/>
      <c r="X28" s="57"/>
      <c r="Y28" s="57" t="s">
        <v>0</v>
      </c>
      <c r="Z28" s="104">
        <f>SUM(Z29:Z30)</f>
        <v>0</v>
      </c>
      <c r="AA28" s="180"/>
      <c r="AB28" s="61"/>
      <c r="AC28" s="136">
        <f t="shared" si="25"/>
        <v>0</v>
      </c>
    </row>
    <row r="29" spans="1:29" s="9" customFormat="1" x14ac:dyDescent="0.2">
      <c r="A29" s="3"/>
      <c r="B29" s="3"/>
      <c r="C29" s="10"/>
      <c r="D29" s="10"/>
      <c r="E29" s="11"/>
      <c r="F29" s="152"/>
      <c r="G29" s="118"/>
      <c r="H29" s="156"/>
      <c r="I29" s="164"/>
      <c r="J29" s="102"/>
      <c r="K29" s="118"/>
      <c r="L29" s="23"/>
      <c r="M29" s="23"/>
      <c r="N29" s="115"/>
      <c r="O29" s="118"/>
      <c r="P29" s="17"/>
      <c r="Q29" s="17"/>
      <c r="R29" s="102"/>
      <c r="S29" s="118"/>
      <c r="T29" s="127"/>
      <c r="U29" s="23"/>
      <c r="V29" s="115"/>
      <c r="W29" s="118"/>
      <c r="X29" s="17"/>
      <c r="Y29" s="17"/>
      <c r="Z29" s="102"/>
      <c r="AA29" s="138"/>
      <c r="AB29" s="33"/>
      <c r="AC29" s="132">
        <f t="shared" si="25"/>
        <v>0</v>
      </c>
    </row>
    <row r="30" spans="1:29" s="9" customFormat="1" x14ac:dyDescent="0.2">
      <c r="A30" s="7"/>
      <c r="B30" s="7"/>
      <c r="C30" s="10"/>
      <c r="D30" s="10"/>
      <c r="E30" s="11"/>
      <c r="F30" s="152"/>
      <c r="G30" s="118"/>
      <c r="H30" s="156"/>
      <c r="I30" s="17"/>
      <c r="J30" s="102"/>
      <c r="K30" s="118"/>
      <c r="L30" s="23"/>
      <c r="M30" s="23"/>
      <c r="N30" s="115"/>
      <c r="O30" s="118"/>
      <c r="P30" s="17"/>
      <c r="Q30" s="17"/>
      <c r="R30" s="102"/>
      <c r="S30" s="118"/>
      <c r="T30" s="23"/>
      <c r="U30" s="23"/>
      <c r="V30" s="115"/>
      <c r="W30" s="118"/>
      <c r="X30" s="17"/>
      <c r="Y30" s="17"/>
      <c r="Z30" s="102"/>
      <c r="AA30" s="138"/>
      <c r="AB30" s="33"/>
      <c r="AC30" s="132"/>
    </row>
    <row r="31" spans="1:29" s="69" customFormat="1" x14ac:dyDescent="0.2">
      <c r="A31" s="78" t="s">
        <v>18</v>
      </c>
      <c r="B31" s="78"/>
      <c r="C31" s="72" t="s">
        <v>0</v>
      </c>
      <c r="D31" s="72"/>
      <c r="E31" s="78"/>
      <c r="F31" s="149"/>
      <c r="G31" s="119"/>
      <c r="H31" s="163"/>
      <c r="I31" s="57"/>
      <c r="J31" s="104">
        <f>SUM(J32:J32)</f>
        <v>0</v>
      </c>
      <c r="K31" s="119"/>
      <c r="L31" s="60"/>
      <c r="M31" s="60"/>
      <c r="N31" s="120">
        <f>SUM(N32:N32)</f>
        <v>0</v>
      </c>
      <c r="O31" s="119"/>
      <c r="P31" s="57"/>
      <c r="Q31" s="57"/>
      <c r="R31" s="104">
        <f>SUM(R32:R32)</f>
        <v>0</v>
      </c>
      <c r="S31" s="119"/>
      <c r="T31" s="60"/>
      <c r="U31" s="60"/>
      <c r="V31" s="120">
        <f>SUM(V32:V32)</f>
        <v>0</v>
      </c>
      <c r="W31" s="119"/>
      <c r="X31" s="57"/>
      <c r="Y31" s="57"/>
      <c r="Z31" s="104">
        <f>SUM(Z32:Z32)</f>
        <v>0</v>
      </c>
      <c r="AA31" s="137"/>
      <c r="AB31" s="89"/>
      <c r="AC31" s="136">
        <f t="shared" si="25"/>
        <v>0</v>
      </c>
    </row>
    <row r="32" spans="1:29" s="9" customFormat="1" x14ac:dyDescent="0.2">
      <c r="A32" s="3"/>
      <c r="B32" s="3"/>
      <c r="C32" s="6"/>
      <c r="D32" s="6"/>
      <c r="E32" s="3"/>
      <c r="F32" s="150"/>
      <c r="G32" s="118"/>
      <c r="H32" s="156"/>
      <c r="I32" s="17"/>
      <c r="J32" s="102"/>
      <c r="K32" s="118"/>
      <c r="L32" s="23"/>
      <c r="M32" s="23"/>
      <c r="N32" s="115"/>
      <c r="O32" s="118"/>
      <c r="P32" s="17"/>
      <c r="Q32" s="17"/>
      <c r="R32" s="102"/>
      <c r="S32" s="118"/>
      <c r="T32" s="23"/>
      <c r="U32" s="23"/>
      <c r="V32" s="115"/>
      <c r="W32" s="118"/>
      <c r="X32" s="17"/>
      <c r="Y32" s="17"/>
      <c r="Z32" s="102"/>
      <c r="AA32" s="138"/>
      <c r="AB32" s="33"/>
      <c r="AC32" s="132"/>
    </row>
    <row r="33" spans="1:29" s="69" customFormat="1" x14ac:dyDescent="0.2">
      <c r="A33" s="78" t="s">
        <v>19</v>
      </c>
      <c r="B33" s="78"/>
      <c r="C33" s="72" t="s">
        <v>0</v>
      </c>
      <c r="D33" s="72"/>
      <c r="E33" s="72"/>
      <c r="F33" s="184"/>
      <c r="G33" s="119"/>
      <c r="H33" s="179"/>
      <c r="I33" s="56"/>
      <c r="J33" s="104">
        <f>J34+J35</f>
        <v>0</v>
      </c>
      <c r="K33" s="119"/>
      <c r="L33" s="60"/>
      <c r="M33" s="60"/>
      <c r="N33" s="120">
        <f>N34+N35</f>
        <v>0</v>
      </c>
      <c r="O33" s="119"/>
      <c r="P33" s="57"/>
      <c r="Q33" s="57"/>
      <c r="R33" s="104">
        <f>R34+R35</f>
        <v>0</v>
      </c>
      <c r="S33" s="119"/>
      <c r="T33" s="59"/>
      <c r="U33" s="59"/>
      <c r="V33" s="120">
        <f>V34+V35</f>
        <v>0</v>
      </c>
      <c r="W33" s="119"/>
      <c r="X33" s="56"/>
      <c r="Y33" s="56"/>
      <c r="Z33" s="104">
        <f>Z34+Z35</f>
        <v>0</v>
      </c>
      <c r="AA33" s="180"/>
      <c r="AB33" s="61"/>
      <c r="AC33" s="136">
        <f>J33+N33+R33+V33+Z33</f>
        <v>0</v>
      </c>
    </row>
    <row r="34" spans="1:29" x14ac:dyDescent="0.2">
      <c r="A34" s="3" t="s">
        <v>20</v>
      </c>
      <c r="B34" s="3"/>
      <c r="C34" s="6"/>
      <c r="D34" s="6"/>
      <c r="E34" s="3"/>
      <c r="F34" s="150"/>
      <c r="G34" s="118"/>
      <c r="H34" s="156"/>
      <c r="I34" s="17"/>
      <c r="J34" s="102">
        <v>0</v>
      </c>
      <c r="K34" s="118"/>
      <c r="L34" s="23"/>
      <c r="M34" s="23"/>
      <c r="N34" s="115">
        <v>0</v>
      </c>
      <c r="O34" s="118"/>
      <c r="P34" s="17"/>
      <c r="Q34" s="17"/>
      <c r="R34" s="102">
        <v>0</v>
      </c>
      <c r="S34" s="118"/>
      <c r="T34" s="23"/>
      <c r="U34" s="23"/>
      <c r="V34" s="115">
        <v>0</v>
      </c>
      <c r="W34" s="118"/>
      <c r="X34" s="17"/>
      <c r="Y34" s="17"/>
      <c r="Z34" s="102">
        <v>0</v>
      </c>
      <c r="AA34" s="138"/>
      <c r="AB34" s="33"/>
      <c r="AC34" s="132">
        <f>J34+N34+R34+V34+Z34</f>
        <v>0</v>
      </c>
    </row>
    <row r="35" spans="1:29" x14ac:dyDescent="0.2">
      <c r="A35" s="3" t="s">
        <v>21</v>
      </c>
      <c r="B35" s="3"/>
      <c r="C35" s="6"/>
      <c r="D35" s="6"/>
      <c r="E35" s="3"/>
      <c r="F35" s="150"/>
      <c r="G35" s="118"/>
      <c r="H35" s="156"/>
      <c r="I35" s="17"/>
      <c r="J35" s="102">
        <v>0</v>
      </c>
      <c r="K35" s="118"/>
      <c r="L35" s="23"/>
      <c r="M35" s="23"/>
      <c r="N35" s="115">
        <v>0</v>
      </c>
      <c r="O35" s="118"/>
      <c r="P35" s="17"/>
      <c r="Q35" s="17"/>
      <c r="R35" s="102">
        <v>0</v>
      </c>
      <c r="S35" s="118"/>
      <c r="T35" s="23"/>
      <c r="U35" s="23"/>
      <c r="V35" s="115">
        <v>0</v>
      </c>
      <c r="W35" s="118"/>
      <c r="X35" s="17"/>
      <c r="Y35" s="17"/>
      <c r="Z35" s="102">
        <v>0</v>
      </c>
      <c r="AA35" s="138"/>
      <c r="AB35" s="33"/>
      <c r="AC35" s="132">
        <f>J35+N35+R35+V35+Z35</f>
        <v>0</v>
      </c>
    </row>
    <row r="36" spans="1:29" x14ac:dyDescent="0.2">
      <c r="A36" s="5"/>
      <c r="B36" s="5"/>
      <c r="C36" s="6"/>
      <c r="D36" s="6"/>
      <c r="E36" s="3"/>
      <c r="F36" s="150"/>
      <c r="G36" s="118"/>
      <c r="H36" s="156"/>
      <c r="I36" s="17"/>
      <c r="J36" s="102"/>
      <c r="K36" s="118"/>
      <c r="L36" s="23"/>
      <c r="M36" s="23"/>
      <c r="N36" s="115"/>
      <c r="O36" s="118"/>
      <c r="P36" s="17"/>
      <c r="Q36" s="17"/>
      <c r="R36" s="102"/>
      <c r="S36" s="118"/>
      <c r="T36" s="23"/>
      <c r="U36" s="23"/>
      <c r="V36" s="115"/>
      <c r="W36" s="118"/>
      <c r="X36" s="17"/>
      <c r="Y36" s="17"/>
      <c r="Z36" s="102"/>
      <c r="AA36" s="138"/>
      <c r="AB36" s="33"/>
      <c r="AC36" s="139"/>
    </row>
    <row r="37" spans="1:29" s="197" customFormat="1" ht="17.25" customHeight="1" x14ac:dyDescent="0.2">
      <c r="A37" s="93" t="s">
        <v>22</v>
      </c>
      <c r="B37" s="93"/>
      <c r="C37" s="92"/>
      <c r="D37" s="92"/>
      <c r="E37" s="93"/>
      <c r="F37" s="153"/>
      <c r="G37" s="196"/>
      <c r="H37" s="166"/>
      <c r="I37" s="92"/>
      <c r="J37" s="106">
        <f>SUM(J13+J24+J15+J19+J17+J26+J28+J31+J33)</f>
        <v>0</v>
      </c>
      <c r="K37" s="196"/>
      <c r="L37" s="92"/>
      <c r="M37" s="92"/>
      <c r="N37" s="124">
        <f>SUM(N13+N24+N15+N19+N17+N26+N28+N31+N33)</f>
        <v>0</v>
      </c>
      <c r="O37" s="196"/>
      <c r="P37" s="92" t="s">
        <v>0</v>
      </c>
      <c r="Q37" s="92" t="s">
        <v>0</v>
      </c>
      <c r="R37" s="106">
        <f>SUM(R13+R24+R15+R19+R17+R26+R28+R31+R33)</f>
        <v>0</v>
      </c>
      <c r="S37" s="196"/>
      <c r="T37" s="92" t="s">
        <v>0</v>
      </c>
      <c r="U37" s="92" t="s">
        <v>0</v>
      </c>
      <c r="V37" s="124">
        <f>SUM(V13+V24+V15+V19+V17+V26+V28+V31+V33)</f>
        <v>0</v>
      </c>
      <c r="W37" s="196"/>
      <c r="X37" s="92" t="s">
        <v>0</v>
      </c>
      <c r="Y37" s="92" t="s">
        <v>0</v>
      </c>
      <c r="Z37" s="106">
        <f>SUM(Z13+Z24+Z15+Z19+Z17+Z26+Z28+Z31+Z33)</f>
        <v>0</v>
      </c>
      <c r="AA37" s="140"/>
      <c r="AB37" s="93"/>
      <c r="AC37" s="124">
        <f>SUM(J37+N37+R37+V37+Z37)</f>
        <v>0</v>
      </c>
    </row>
    <row r="38" spans="1:29" s="69" customFormat="1" x14ac:dyDescent="0.2">
      <c r="A38" s="68" t="s">
        <v>34</v>
      </c>
      <c r="B38" s="68"/>
      <c r="C38" s="62"/>
      <c r="D38" s="62"/>
      <c r="E38" s="68"/>
      <c r="F38" s="151"/>
      <c r="G38" s="181"/>
      <c r="H38" s="163"/>
      <c r="I38" s="57"/>
      <c r="J38" s="104">
        <f>J37-J15-J26-J31-J33</f>
        <v>0</v>
      </c>
      <c r="K38" s="181"/>
      <c r="L38" s="60"/>
      <c r="M38" s="60"/>
      <c r="N38" s="120">
        <f>N37-N15-N26-N31-N33</f>
        <v>0</v>
      </c>
      <c r="O38" s="181"/>
      <c r="P38" s="57"/>
      <c r="Q38" s="57"/>
      <c r="R38" s="104">
        <f>R37-R15-R26-R31-R33</f>
        <v>0</v>
      </c>
      <c r="S38" s="181"/>
      <c r="T38" s="60"/>
      <c r="U38" s="60"/>
      <c r="V38" s="120">
        <f>V37-V15-V26-V31-V33</f>
        <v>0</v>
      </c>
      <c r="W38" s="181"/>
      <c r="X38" s="57"/>
      <c r="Y38" s="57"/>
      <c r="Z38" s="104">
        <f>Z37-Z15-Z26-Z31-Z33</f>
        <v>0</v>
      </c>
      <c r="AA38" s="137"/>
      <c r="AB38" s="89"/>
      <c r="AC38" s="136">
        <f>SUM(J38:Z38)</f>
        <v>0</v>
      </c>
    </row>
    <row r="39" spans="1:29" s="69" customFormat="1" ht="15.75" thickBot="1" x14ac:dyDescent="0.25">
      <c r="A39" s="68" t="s">
        <v>23</v>
      </c>
      <c r="B39" s="218">
        <v>0.5</v>
      </c>
      <c r="D39" s="96"/>
      <c r="E39" s="68"/>
      <c r="F39" s="151"/>
      <c r="G39" s="329"/>
      <c r="H39" s="167"/>
      <c r="I39" s="168"/>
      <c r="J39" s="182">
        <f>J38*B39</f>
        <v>0</v>
      </c>
      <c r="K39" s="329"/>
      <c r="L39" s="125"/>
      <c r="M39" s="125"/>
      <c r="N39" s="126">
        <f>ROUND((N38*$B$39),0)</f>
        <v>0</v>
      </c>
      <c r="O39" s="329"/>
      <c r="P39" s="168" t="s">
        <v>14</v>
      </c>
      <c r="Q39" s="168" t="s">
        <v>0</v>
      </c>
      <c r="R39" s="182">
        <f>R38*J39</f>
        <v>0</v>
      </c>
      <c r="S39" s="329"/>
      <c r="T39" s="125" t="s">
        <v>14</v>
      </c>
      <c r="U39" s="125" t="s">
        <v>0</v>
      </c>
      <c r="V39" s="126">
        <f>ROUND((V38*$B$39),0)</f>
        <v>0</v>
      </c>
      <c r="W39" s="329"/>
      <c r="X39" s="168" t="s">
        <v>14</v>
      </c>
      <c r="Y39" s="168" t="s">
        <v>0</v>
      </c>
      <c r="Z39" s="182">
        <f>Z38*R39</f>
        <v>0</v>
      </c>
      <c r="AA39" s="141"/>
      <c r="AB39" s="142"/>
      <c r="AC39" s="143">
        <f>SUM(J39:Z39)</f>
        <v>0</v>
      </c>
    </row>
    <row r="40" spans="1:29" s="197" customFormat="1" ht="15" thickBot="1" x14ac:dyDescent="0.25">
      <c r="A40" s="294" t="s">
        <v>24</v>
      </c>
      <c r="B40" s="294"/>
      <c r="C40" s="295"/>
      <c r="D40" s="295"/>
      <c r="E40" s="294"/>
      <c r="F40" s="296"/>
      <c r="G40" s="327"/>
      <c r="H40" s="325"/>
      <c r="I40" s="97"/>
      <c r="J40" s="323">
        <f>J37+J39</f>
        <v>0</v>
      </c>
      <c r="K40" s="320"/>
      <c r="L40" s="98"/>
      <c r="M40" s="98"/>
      <c r="N40" s="324">
        <f>N37+N39</f>
        <v>0</v>
      </c>
      <c r="O40" s="320"/>
      <c r="P40" s="97"/>
      <c r="Q40" s="97"/>
      <c r="R40" s="323">
        <f>R37+R39</f>
        <v>0</v>
      </c>
      <c r="S40" s="320"/>
      <c r="T40" s="98"/>
      <c r="U40" s="98"/>
      <c r="V40" s="324">
        <f>V37+V39</f>
        <v>0</v>
      </c>
      <c r="W40" s="320"/>
      <c r="X40" s="97"/>
      <c r="Y40" s="97"/>
      <c r="Z40" s="323">
        <f>Z37+Z39</f>
        <v>0</v>
      </c>
      <c r="AA40" s="322"/>
      <c r="AB40" s="99"/>
      <c r="AC40" s="100">
        <f>SUM(J40:Z40)</f>
        <v>0</v>
      </c>
    </row>
    <row r="41" spans="1:29" ht="13.5" thickTop="1" x14ac:dyDescent="0.2"/>
    <row r="42" spans="1:29" x14ac:dyDescent="0.2">
      <c r="A42" s="26"/>
      <c r="B42" s="26"/>
    </row>
  </sheetData>
  <mergeCells count="6">
    <mergeCell ref="G5:J5"/>
    <mergeCell ref="AA5:AC5"/>
    <mergeCell ref="K5:N5"/>
    <mergeCell ref="O5:R5"/>
    <mergeCell ref="S5:V5"/>
    <mergeCell ref="W5:Z5"/>
  </mergeCells>
  <pageMargins left="0.7" right="0.7" top="0.75" bottom="0.75" header="0.3" footer="0.3"/>
  <pageSetup scale="4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Budget</vt:lpstr>
      <vt:lpstr>SUBK1</vt:lpstr>
      <vt:lpstr>SUBK2</vt:lpstr>
      <vt:lpstr>SUBK3</vt:lpstr>
      <vt:lpstr>SUBK4</vt:lpstr>
      <vt:lpstr>SUBK5</vt:lpstr>
      <vt:lpstr>SUBK6</vt:lpstr>
      <vt:lpstr>SUBK7</vt:lpstr>
      <vt:lpstr>SUBK8</vt:lpstr>
      <vt:lpstr>SUBK9</vt:lpstr>
      <vt:lpstr>SUBK10</vt:lpstr>
      <vt:lpstr>MTDC CALCULATIONS</vt:lpstr>
      <vt:lpstr>Budget!Print_Area</vt:lpstr>
      <vt:lpstr>SUBK1!Print_Area</vt:lpstr>
      <vt:lpstr>SUBK2!Print_Area</vt:lpstr>
      <vt:lpstr>SUBK3!Print_Area</vt:lpstr>
    </vt:vector>
  </TitlesOfParts>
  <Company>The Ohio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James Cancer Hospital</dc:creator>
  <cp:lastModifiedBy>Anderson, Eme</cp:lastModifiedBy>
  <cp:lastPrinted>2014-08-07T20:52:22Z</cp:lastPrinted>
  <dcterms:created xsi:type="dcterms:W3CDTF">2003-02-25T19:29:06Z</dcterms:created>
  <dcterms:modified xsi:type="dcterms:W3CDTF">2020-01-14T15:05:38Z</dcterms:modified>
</cp:coreProperties>
</file>